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yuki\Documents\1_Masayuki\homepage\data\"/>
    </mc:Choice>
  </mc:AlternateContent>
  <xr:revisionPtr revIDLastSave="0" documentId="13_ncr:1_{0FAE2ACF-5C0E-4FC2-806B-56BD6F1B8FC2}" xr6:coauthVersionLast="47" xr6:coauthVersionMax="47" xr10:uidLastSave="{00000000-0000-0000-0000-000000000000}"/>
  <bookViews>
    <workbookView xWindow="768" yWindow="768" windowWidth="16920" windowHeight="11148" activeTab="1" xr2:uid="{00000000-000D-0000-FFFF-FFFF00000000}"/>
  </bookViews>
  <sheets>
    <sheet name="打撃成績" sheetId="2" r:id="rId1"/>
    <sheet name="試合結果" sheetId="1" r:id="rId2"/>
  </sheets>
  <definedNames>
    <definedName name="試合レポート" localSheetId="1">試合結果!$B$62:$B$94</definedName>
    <definedName name="試合結果" localSheetId="1">試合結果!$B$4:$N$51</definedName>
    <definedName name="打撃点" localSheetId="0">打撃成績!$A$1:$K$27</definedName>
    <definedName name="本三二home" localSheetId="1">試合結果!$C$57:$C$59</definedName>
    <definedName name="本三二visitor" localSheetId="1">試合結果!$C$53:$C$55</definedName>
  </definedNames>
  <calcPr calcId="181029"/>
</workbook>
</file>

<file path=xl/calcChain.xml><?xml version="1.0" encoding="utf-8"?>
<calcChain xmlns="http://schemas.openxmlformats.org/spreadsheetml/2006/main">
  <c r="C51" i="1" l="1"/>
  <c r="D6" i="1"/>
  <c r="D5" i="1"/>
  <c r="E39" i="1"/>
  <c r="D39" i="1"/>
  <c r="E38" i="1"/>
  <c r="D38" i="1"/>
  <c r="E37" i="1"/>
  <c r="D37" i="1"/>
  <c r="E36" i="1"/>
  <c r="D36" i="1"/>
  <c r="E35" i="1"/>
  <c r="D35" i="1"/>
  <c r="E34" i="1"/>
  <c r="D34" i="1"/>
  <c r="E30" i="1"/>
  <c r="D30" i="1"/>
  <c r="E29" i="1"/>
  <c r="D29" i="1"/>
  <c r="E28" i="1"/>
  <c r="D28" i="1"/>
  <c r="E27" i="1"/>
  <c r="D27" i="1"/>
  <c r="E26" i="1"/>
  <c r="D26" i="1"/>
  <c r="E25" i="1"/>
  <c r="D25" i="1"/>
  <c r="B15" i="1"/>
  <c r="P23" i="2" l="1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A1" i="1"/>
  <c r="H30" i="1" l="1"/>
  <c r="L30" i="1" s="1"/>
  <c r="H29" i="1"/>
  <c r="L29" i="1" s="1"/>
  <c r="H28" i="1"/>
  <c r="L28" i="1" s="1"/>
  <c r="H27" i="1"/>
  <c r="L27" i="1" s="1"/>
  <c r="H26" i="1"/>
  <c r="L26" i="1" s="1"/>
  <c r="H25" i="1"/>
  <c r="L25" i="1" s="1"/>
  <c r="H24" i="1"/>
  <c r="H33" i="1"/>
  <c r="H39" i="1"/>
  <c r="L39" i="1" s="1"/>
  <c r="H38" i="1"/>
  <c r="L38" i="1" s="1"/>
  <c r="H37" i="1"/>
  <c r="L37" i="1" s="1"/>
  <c r="H36" i="1"/>
  <c r="L36" i="1" s="1"/>
  <c r="H35" i="1"/>
  <c r="H34" i="1"/>
  <c r="L34" i="1" s="1"/>
  <c r="L24" i="1" l="1"/>
  <c r="L35" i="1"/>
  <c r="L33" i="1"/>
  <c r="F47" i="1" l="1"/>
  <c r="F44" i="1"/>
  <c r="F43" i="1"/>
  <c r="F42" i="1"/>
  <c r="C40" i="1" l="1"/>
  <c r="B11" i="1"/>
  <c r="N8" i="1"/>
  <c r="N7" i="1"/>
  <c r="N6" i="1"/>
  <c r="N5" i="1"/>
  <c r="N4" i="1"/>
  <c r="L3" i="1" l="1"/>
  <c r="V24" i="1"/>
  <c r="V25" i="1"/>
  <c r="V28" i="1"/>
  <c r="V30" i="1"/>
  <c r="V26" i="1"/>
  <c r="V27" i="1"/>
  <c r="V29" i="1"/>
  <c r="C49" i="1" l="1"/>
  <c r="M23" i="2" l="1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B56" i="1"/>
  <c r="B52" i="1"/>
  <c r="B10" i="1" l="1"/>
  <c r="V37" i="1" l="1"/>
  <c r="V36" i="1"/>
  <c r="V35" i="1"/>
  <c r="V34" i="1"/>
  <c r="V33" i="1"/>
  <c r="V38" i="1" l="1"/>
  <c r="V39" i="1"/>
  <c r="J21" i="1"/>
  <c r="C50" i="1" l="1"/>
  <c r="N24" i="2"/>
  <c r="C27" i="2" s="1"/>
  <c r="P24" i="2"/>
  <c r="C25" i="2" s="1"/>
  <c r="O24" i="2"/>
  <c r="C26" i="2" s="1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K12" i="1"/>
  <c r="L12" i="1"/>
  <c r="C18" i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K21" i="1"/>
  <c r="L21" i="1"/>
  <c r="M18" i="1" l="1"/>
  <c r="M13" i="1"/>
  <c r="M14" i="1"/>
  <c r="M19" i="1"/>
  <c r="C54" i="1"/>
  <c r="C58" i="1"/>
  <c r="C53" i="1"/>
  <c r="C57" i="1"/>
  <c r="C55" i="1"/>
  <c r="C59" i="1"/>
  <c r="I24" i="2"/>
  <c r="B32" i="1" l="1"/>
  <c r="B23" i="1"/>
  <c r="B50" i="1"/>
  <c r="B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Masayuki Kawano</author>
  </authors>
  <commentList>
    <comment ref="D9" authorId="0" shapeId="0" xr:uid="{36099218-C0C1-470B-81C4-CBE03A1DD5EF}">
      <text>
        <r>
          <rPr>
            <sz val="9"/>
            <color indexed="81"/>
            <rFont val="Meiryo UI"/>
            <family val="3"/>
            <charset val="128"/>
          </rPr>
          <t>サヨナラ、時間切れ、等々はスコア説明に記入</t>
        </r>
      </text>
    </comment>
    <comment ref="C13" authorId="0" shapeId="0" xr:uid="{23C342A6-F6FC-433C-8D6F-B87B44DE97E3}">
      <text>
        <r>
          <rPr>
            <sz val="9"/>
            <color indexed="81"/>
            <rFont val="Yu Gothic UI Semilight"/>
            <family val="3"/>
            <charset val="128"/>
          </rPr>
          <t>HCがないときは半角の"-"を記入
没収試合は7-0とし、勝敗回に0を記入</t>
        </r>
      </text>
    </comment>
    <comment ref="C14" authorId="0" shapeId="0" xr:uid="{7274C39D-082F-43E8-A8B3-2A231B12F359}">
      <text>
        <r>
          <rPr>
            <sz val="9"/>
            <color indexed="81"/>
            <rFont val="Yu Gothic UI Semilight"/>
            <family val="3"/>
            <charset val="128"/>
          </rPr>
          <t>HCがないときは半角の"-"を記入
没収試合は7-0とし、勝敗回に0を記入</t>
        </r>
      </text>
    </comment>
  </commentList>
</comments>
</file>

<file path=xl/sharedStrings.xml><?xml version="1.0" encoding="utf-8"?>
<sst xmlns="http://schemas.openxmlformats.org/spreadsheetml/2006/main" count="161" uniqueCount="103">
  <si>
    <t>（報告＝）</t>
    <rPh sb="1" eb="3">
      <t>ホウコク</t>
    </rPh>
    <phoneticPr fontId="1"/>
  </si>
  <si>
    <t>署名</t>
    <rPh sb="0" eb="2">
      <t>ショメイ</t>
    </rPh>
    <phoneticPr fontId="1"/>
  </si>
  <si>
    <t>本文</t>
    <rPh sb="0" eb="2">
      <t>ホンブン</t>
    </rPh>
    <phoneticPr fontId="1"/>
  </si>
  <si>
    <t>見出し２</t>
    <rPh sb="0" eb="2">
      <t>ミダ</t>
    </rPh>
    <phoneticPr fontId="1"/>
  </si>
  <si>
    <t>見出し１</t>
    <rPh sb="0" eb="2">
      <t>ミダ</t>
    </rPh>
    <phoneticPr fontId="1"/>
  </si>
  <si>
    <t>試合レポート</t>
    <rPh sb="0" eb="2">
      <t>シアイ</t>
    </rPh>
    <phoneticPr fontId="1"/>
  </si>
  <si>
    <t>MVP</t>
    <phoneticPr fontId="1"/>
  </si>
  <si>
    <t>MVP4</t>
    <phoneticPr fontId="1"/>
  </si>
  <si>
    <t>MVP3</t>
    <phoneticPr fontId="1"/>
  </si>
  <si>
    <t>MVP2</t>
    <phoneticPr fontId="1"/>
  </si>
  <si>
    <t>MVP1</t>
    <phoneticPr fontId="1"/>
  </si>
  <si>
    <t>得票</t>
    <rPh sb="0" eb="2">
      <t>トクヒョウ</t>
    </rPh>
    <phoneticPr fontId="1"/>
  </si>
  <si>
    <t>選手名</t>
    <rPh sb="0" eb="2">
      <t>センシュ</t>
    </rPh>
    <rPh sb="2" eb="3">
      <t>メイ</t>
    </rPh>
    <phoneticPr fontId="1"/>
  </si>
  <si>
    <t>投手7</t>
    <rPh sb="0" eb="2">
      <t>トウシュ</t>
    </rPh>
    <phoneticPr fontId="1"/>
  </si>
  <si>
    <t>投手6</t>
    <rPh sb="0" eb="2">
      <t>トウシュ</t>
    </rPh>
    <phoneticPr fontId="1"/>
  </si>
  <si>
    <t>投手5</t>
    <rPh sb="0" eb="2">
      <t>トウシュ</t>
    </rPh>
    <phoneticPr fontId="1"/>
  </si>
  <si>
    <t>投手4</t>
    <rPh sb="0" eb="2">
      <t>トウシュ</t>
    </rPh>
    <phoneticPr fontId="1"/>
  </si>
  <si>
    <t>投手3</t>
    <rPh sb="0" eb="2">
      <t>トウシュ</t>
    </rPh>
    <phoneticPr fontId="1"/>
  </si>
  <si>
    <t>投手2</t>
    <rPh sb="0" eb="2">
      <t>トウシュ</t>
    </rPh>
    <phoneticPr fontId="1"/>
  </si>
  <si>
    <t>投手1</t>
    <rPh sb="0" eb="2">
      <t>トウシュ</t>
    </rPh>
    <phoneticPr fontId="1"/>
  </si>
  <si>
    <t>敗戦</t>
    <rPh sb="0" eb="2">
      <t>ハイセン</t>
    </rPh>
    <phoneticPr fontId="1"/>
  </si>
  <si>
    <t>打者</t>
    <rPh sb="0" eb="2">
      <t>ダシャ</t>
    </rPh>
    <phoneticPr fontId="1"/>
  </si>
  <si>
    <t>投球回数</t>
    <rPh sb="0" eb="2">
      <t>トウキュウ</t>
    </rPh>
    <rPh sb="2" eb="4">
      <t>カイスウ</t>
    </rPh>
    <phoneticPr fontId="1"/>
  </si>
  <si>
    <t>降板イニング</t>
    <rPh sb="0" eb="2">
      <t>コウバン</t>
    </rPh>
    <phoneticPr fontId="1"/>
  </si>
  <si>
    <t>登板イニング</t>
    <rPh sb="0" eb="2">
      <t>トウバン</t>
    </rPh>
    <phoneticPr fontId="1"/>
  </si>
  <si>
    <t>勝利</t>
    <rPh sb="0" eb="2">
      <t>ショウリ</t>
    </rPh>
    <phoneticPr fontId="1"/>
  </si>
  <si>
    <t>home</t>
    <phoneticPr fontId="1"/>
  </si>
  <si>
    <t>visitor</t>
    <phoneticPr fontId="1"/>
  </si>
  <si>
    <t>勝敗回</t>
    <rPh sb="0" eb="2">
      <t>ショウハイ</t>
    </rPh>
    <rPh sb="2" eb="3">
      <t>カイ</t>
    </rPh>
    <phoneticPr fontId="1"/>
  </si>
  <si>
    <t>R</t>
    <phoneticPr fontId="1"/>
  </si>
  <si>
    <t>HC</t>
    <phoneticPr fontId="1"/>
  </si>
  <si>
    <t>TN</t>
    <phoneticPr fontId="1"/>
  </si>
  <si>
    <t>天候</t>
    <rPh sb="0" eb="2">
      <t>テンコウ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</si>
  <si>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</si>
  <si>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</si>
  <si>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淀川太子橋２</t>
    <rPh sb="0" eb="2">
      <t>ヨドガワ</t>
    </rPh>
    <rPh sb="2" eb="4">
      <t>タイシ</t>
    </rPh>
    <rPh sb="4" eb="5">
      <t>バシ</t>
    </rPh>
    <phoneticPr fontId="1"/>
  </si>
  <si>
    <t>球場</t>
    <rPh sb="0" eb="2">
      <t>キュウジョウ</t>
    </rPh>
    <phoneticPr fontId="1"/>
  </si>
  <si>
    <t>試合開催日</t>
    <rPh sb="0" eb="2">
      <t>シアイ</t>
    </rPh>
    <rPh sb="2" eb="5">
      <t>カイサイビ</t>
    </rPh>
    <phoneticPr fontId="1"/>
  </si>
  <si>
    <t>球審</t>
    <rPh sb="0" eb="2">
      <t>キュウシン</t>
    </rPh>
    <phoneticPr fontId="1"/>
  </si>
  <si>
    <t>試合完了</t>
    <rPh sb="0" eb="2">
      <t>シアイ</t>
    </rPh>
    <rPh sb="2" eb="4">
      <t>カンリョウ</t>
    </rPh>
    <phoneticPr fontId="1"/>
  </si>
  <si>
    <t>試合実施日</t>
    <rPh sb="0" eb="2">
      <t>シアイ</t>
    </rPh>
    <rPh sb="2" eb="5">
      <t>ジッシビ</t>
    </rPh>
    <phoneticPr fontId="12"/>
  </si>
  <si>
    <t>球　場</t>
    <rPh sb="0" eb="1">
      <t>タマ</t>
    </rPh>
    <rPh sb="2" eb="3">
      <t>バ</t>
    </rPh>
    <phoneticPr fontId="12"/>
  </si>
  <si>
    <t>打順</t>
    <rPh sb="0" eb="2">
      <t>ダジュン</t>
    </rPh>
    <phoneticPr fontId="12"/>
  </si>
  <si>
    <t>四死球</t>
    <rPh sb="0" eb="3">
      <t>シシキュウ</t>
    </rPh>
    <phoneticPr fontId="12"/>
  </si>
  <si>
    <t>打撃点</t>
    <rPh sb="0" eb="2">
      <t>ダゲキ</t>
    </rPh>
    <rPh sb="2" eb="3">
      <t>テン</t>
    </rPh>
    <phoneticPr fontId="9"/>
  </si>
  <si>
    <t>集計点</t>
    <rPh sb="0" eb="2">
      <t>シュウケイ</t>
    </rPh>
    <rPh sb="2" eb="3">
      <t>テン</t>
    </rPh>
    <phoneticPr fontId="12"/>
  </si>
  <si>
    <t>備　　　考</t>
    <rPh sb="0" eb="5">
      <t>ビコウ</t>
    </rPh>
    <phoneticPr fontId="12"/>
  </si>
  <si>
    <t>単打</t>
    <rPh sb="0" eb="1">
      <t>タン</t>
    </rPh>
    <rPh sb="1" eb="2">
      <t>ダ</t>
    </rPh>
    <phoneticPr fontId="12"/>
  </si>
  <si>
    <t>２塁打</t>
    <rPh sb="1" eb="2">
      <t>ルイ</t>
    </rPh>
    <rPh sb="2" eb="3">
      <t>ダ</t>
    </rPh>
    <phoneticPr fontId="12"/>
  </si>
  <si>
    <t>３塁打</t>
    <rPh sb="1" eb="2">
      <t>ルイ</t>
    </rPh>
    <rPh sb="2" eb="3">
      <t>ダ</t>
    </rPh>
    <phoneticPr fontId="12"/>
  </si>
  <si>
    <t>本塁打</t>
    <rPh sb="0" eb="3">
      <t>ホンルイダ</t>
    </rPh>
    <phoneticPr fontId="12"/>
  </si>
  <si>
    <t>選んでください</t>
  </si>
  <si>
    <t>寝屋川市民Ａ</t>
    <rPh sb="0" eb="5">
      <t>ネヤガワシミン</t>
    </rPh>
    <phoneticPr fontId="1"/>
  </si>
  <si>
    <t>寝屋川市民Ｂ</t>
    <rPh sb="0" eb="5">
      <t>ネヤガワシミン</t>
    </rPh>
    <phoneticPr fontId="1"/>
  </si>
  <si>
    <t>淀川太子橋１</t>
    <rPh sb="0" eb="2">
      <t>ヨドガワ</t>
    </rPh>
    <rPh sb="2" eb="4">
      <t>タイシ</t>
    </rPh>
    <rPh sb="4" eb="5">
      <t>バシ</t>
    </rPh>
    <phoneticPr fontId="1"/>
  </si>
  <si>
    <t>淀川大日１</t>
    <rPh sb="0" eb="2">
      <t>ヨドガワ</t>
    </rPh>
    <rPh sb="2" eb="4">
      <t>ダイニチ</t>
    </rPh>
    <phoneticPr fontId="1"/>
  </si>
  <si>
    <t>淀川大日２</t>
    <rPh sb="0" eb="2">
      <t>ヨドガワ</t>
    </rPh>
    <rPh sb="2" eb="4">
      <t>ダイニチ</t>
    </rPh>
    <phoneticPr fontId="1"/>
  </si>
  <si>
    <t>淀川佐太西１</t>
    <rPh sb="0" eb="2">
      <t>ヨドガワ</t>
    </rPh>
    <rPh sb="2" eb="4">
      <t>サタ</t>
    </rPh>
    <rPh sb="4" eb="5">
      <t>ニシ</t>
    </rPh>
    <phoneticPr fontId="1"/>
  </si>
  <si>
    <t>淀川佐太西２</t>
    <rPh sb="0" eb="2">
      <t>ヨドガワ</t>
    </rPh>
    <rPh sb="2" eb="4">
      <t>サタ</t>
    </rPh>
    <rPh sb="4" eb="5">
      <t>ニシ</t>
    </rPh>
    <phoneticPr fontId="1"/>
  </si>
  <si>
    <t>淀川太間</t>
    <rPh sb="0" eb="2">
      <t>ヨドガワ</t>
    </rPh>
    <rPh sb="2" eb="3">
      <t>タ</t>
    </rPh>
    <rPh sb="3" eb="4">
      <t>マ</t>
    </rPh>
    <phoneticPr fontId="1"/>
  </si>
  <si>
    <t>淀川木屋元１</t>
    <rPh sb="0" eb="2">
      <t>ヨドガワ</t>
    </rPh>
    <rPh sb="2" eb="4">
      <t>コヤ</t>
    </rPh>
    <rPh sb="4" eb="5">
      <t>モト</t>
    </rPh>
    <phoneticPr fontId="1"/>
  </si>
  <si>
    <t>淀川木屋元２</t>
    <rPh sb="0" eb="2">
      <t>ヨドガワ</t>
    </rPh>
    <rPh sb="2" eb="4">
      <t>コヤ</t>
    </rPh>
    <rPh sb="4" eb="5">
      <t>モト</t>
    </rPh>
    <phoneticPr fontId="1"/>
  </si>
  <si>
    <t>淀川大塚１</t>
    <rPh sb="0" eb="2">
      <t>ヨドガワ</t>
    </rPh>
    <rPh sb="2" eb="4">
      <t>オオツカ</t>
    </rPh>
    <phoneticPr fontId="1"/>
  </si>
  <si>
    <t>淀川大塚２</t>
    <rPh sb="0" eb="2">
      <t>ヨドガワ</t>
    </rPh>
    <rPh sb="2" eb="4">
      <t>オオツカ</t>
    </rPh>
    <phoneticPr fontId="1"/>
  </si>
  <si>
    <t>淀川三島江１</t>
    <rPh sb="0" eb="2">
      <t>ヨドガワ</t>
    </rPh>
    <rPh sb="2" eb="5">
      <t>ミシマエ</t>
    </rPh>
    <phoneticPr fontId="1"/>
  </si>
  <si>
    <t>淀川三島江２</t>
    <rPh sb="0" eb="2">
      <t>ヨドガワ</t>
    </rPh>
    <rPh sb="2" eb="4">
      <t>ミシマ</t>
    </rPh>
    <rPh sb="4" eb="5">
      <t>エ</t>
    </rPh>
    <phoneticPr fontId="1"/>
  </si>
  <si>
    <t>淀川鳥飼上１</t>
    <rPh sb="0" eb="2">
      <t>ヨドガワ</t>
    </rPh>
    <rPh sb="2" eb="5">
      <t>トリカイカミ</t>
    </rPh>
    <phoneticPr fontId="1"/>
  </si>
  <si>
    <t>淀川鳥飼上２</t>
    <rPh sb="0" eb="2">
      <t>ヨドガワ</t>
    </rPh>
    <rPh sb="2" eb="4">
      <t>トリカイ</t>
    </rPh>
    <rPh sb="4" eb="5">
      <t>カミ</t>
    </rPh>
    <phoneticPr fontId="1"/>
  </si>
  <si>
    <t>淀川鳥飼上３</t>
    <rPh sb="0" eb="2">
      <t>ヨドガワ</t>
    </rPh>
    <rPh sb="2" eb="5">
      <t>トリカイカミ</t>
    </rPh>
    <phoneticPr fontId="1"/>
  </si>
  <si>
    <t>私部公園</t>
    <rPh sb="0" eb="2">
      <t>キサベ</t>
    </rPh>
    <rPh sb="2" eb="4">
      <t>コウエン</t>
    </rPh>
    <phoneticPr fontId="1"/>
  </si>
  <si>
    <t>淀川大山崎１</t>
    <rPh sb="0" eb="2">
      <t>ヨドガワ</t>
    </rPh>
    <rPh sb="2" eb="5">
      <t>オオヤマザキ</t>
    </rPh>
    <phoneticPr fontId="1"/>
  </si>
  <si>
    <t>淀川大山崎２</t>
    <rPh sb="0" eb="2">
      <t>ヨドガワ</t>
    </rPh>
    <rPh sb="2" eb="5">
      <t>オオヤマザキ</t>
    </rPh>
    <phoneticPr fontId="1"/>
  </si>
  <si>
    <t>　</t>
    <phoneticPr fontId="1"/>
  </si>
  <si>
    <t>本塁打</t>
    <rPh sb="0" eb="3">
      <t>ホンルイダ</t>
    </rPh>
    <phoneticPr fontId="1"/>
  </si>
  <si>
    <t>三塁打</t>
    <rPh sb="0" eb="3">
      <t>サンルイダ</t>
    </rPh>
    <phoneticPr fontId="1"/>
  </si>
  <si>
    <t>二塁打</t>
    <rPh sb="0" eb="3">
      <t>ニルイダ</t>
    </rPh>
    <phoneticPr fontId="1"/>
  </si>
  <si>
    <t>選手名</t>
    <rPh sb="0" eb="2">
      <t>センシュ</t>
    </rPh>
    <rPh sb="2" eb="3">
      <t>ナ</t>
    </rPh>
    <phoneticPr fontId="12"/>
  </si>
  <si>
    <t>観衆人数</t>
    <rPh sb="0" eb="2">
      <t>カンシュウ</t>
    </rPh>
    <rPh sb="2" eb="3">
      <t>ニン</t>
    </rPh>
    <rPh sb="3" eb="4">
      <t>スウ</t>
    </rPh>
    <phoneticPr fontId="1"/>
  </si>
  <si>
    <t>塁審１</t>
    <rPh sb="0" eb="2">
      <t>ルイシン</t>
    </rPh>
    <phoneticPr fontId="1"/>
  </si>
  <si>
    <t>塁審２</t>
    <rPh sb="0" eb="2">
      <t>ルイシン</t>
    </rPh>
    <phoneticPr fontId="1"/>
  </si>
  <si>
    <t>塁審３</t>
    <rPh sb="0" eb="2">
      <t>ルイシン</t>
    </rPh>
    <phoneticPr fontId="1"/>
  </si>
  <si>
    <t>[打撃成績申請]</t>
    <rPh sb="1" eb="3">
      <t>ダゲキ</t>
    </rPh>
    <rPh sb="3" eb="5">
      <t>セイセキ</t>
    </rPh>
    <rPh sb="5" eb="7">
      <t>シンセイ</t>
    </rPh>
    <phoneticPr fontId="12"/>
  </si>
  <si>
    <t>［試合結果レポート］</t>
    <rPh sb="1" eb="3">
      <t>シアイ</t>
    </rPh>
    <rPh sb="3" eb="5">
      <t>ケッカ</t>
    </rPh>
    <phoneticPr fontId="1"/>
  </si>
  <si>
    <t>本塁打</t>
    <rPh sb="0" eb="3">
      <t>ホンルイダ</t>
    </rPh>
    <phoneticPr fontId="1"/>
  </si>
  <si>
    <t>三塁打</t>
    <rPh sb="0" eb="3">
      <t>サンルイダ</t>
    </rPh>
    <phoneticPr fontId="1"/>
  </si>
  <si>
    <t>二塁打</t>
    <rPh sb="0" eb="1">
      <t>２</t>
    </rPh>
    <rPh sb="1" eb="3">
      <t>ルイダ</t>
    </rPh>
    <phoneticPr fontId="1"/>
  </si>
  <si>
    <t>表記名</t>
    <rPh sb="0" eb="2">
      <t>ヒョウキ</t>
    </rPh>
    <rPh sb="2" eb="3">
      <t>メイ</t>
    </rPh>
    <phoneticPr fontId="1"/>
  </si>
  <si>
    <t>該当なし</t>
    <rPh sb="0" eb="2">
      <t>ガイトウ</t>
    </rPh>
    <phoneticPr fontId="1"/>
  </si>
  <si>
    <t>特記事項</t>
    <rPh sb="0" eb="2">
      <t>トッキ</t>
    </rPh>
    <rPh sb="2" eb="4">
      <t>ジコウ</t>
    </rPh>
    <phoneticPr fontId="1"/>
  </si>
  <si>
    <t>道具引継先</t>
    <rPh sb="0" eb="2">
      <t>ドウグ</t>
    </rPh>
    <rPh sb="2" eb="4">
      <t>ヒキツギ</t>
    </rPh>
    <rPh sb="4" eb="5">
      <t>サキ</t>
    </rPh>
    <phoneticPr fontId="1"/>
  </si>
  <si>
    <t>助っ人</t>
    <rPh sb="0" eb="1">
      <t>スケ</t>
    </rPh>
    <rPh sb="2" eb="3">
      <t>ト</t>
    </rPh>
    <phoneticPr fontId="12"/>
  </si>
  <si>
    <t>選んでください</t>
    <rPh sb="0" eb="1">
      <t>エラ</t>
    </rPh>
    <phoneticPr fontId="1"/>
  </si>
  <si>
    <t>1回</t>
    <rPh sb="1" eb="2">
      <t>カイ</t>
    </rPh>
    <phoneticPr fontId="1"/>
  </si>
  <si>
    <t>0死</t>
    <rPh sb="1" eb="2">
      <t>シ</t>
    </rPh>
    <phoneticPr fontId="1"/>
  </si>
  <si>
    <t>MVP5</t>
    <phoneticPr fontId="1"/>
  </si>
  <si>
    <t>MVP6</t>
    <phoneticPr fontId="1"/>
  </si>
  <si>
    <t>※試合開催日、球場はsheet「打撃成績」に記入してください。</t>
    <rPh sb="1" eb="3">
      <t>シアイ</t>
    </rPh>
    <rPh sb="3" eb="6">
      <t>カイサイビ</t>
    </rPh>
    <rPh sb="7" eb="9">
      <t>キュウジョウ</t>
    </rPh>
    <rPh sb="16" eb="18">
      <t>ダゲキ</t>
    </rPh>
    <rPh sb="18" eb="20">
      <t>セイセキ</t>
    </rPh>
    <rPh sb="22" eb="24">
      <t>キニュウ</t>
    </rPh>
    <phoneticPr fontId="1"/>
  </si>
  <si>
    <t>スコア説明（選択肢）</t>
    <rPh sb="3" eb="5">
      <t>セツメイ</t>
    </rPh>
    <rPh sb="6" eb="9">
      <t>センタクシ</t>
    </rPh>
    <phoneticPr fontId="1"/>
  </si>
  <si>
    <t>スコア説明（自由記述）</t>
    <rPh sb="3" eb="5">
      <t>セツメイ</t>
    </rPh>
    <rPh sb="6" eb="8">
      <t>ジユウ</t>
    </rPh>
    <rPh sb="8" eb="10">
      <t>キジュツ</t>
    </rPh>
    <phoneticPr fontId="1"/>
  </si>
  <si>
    <t>相手チーム</t>
    <rPh sb="0" eb="2">
      <t>アイテ</t>
    </rPh>
    <phoneticPr fontId="12"/>
  </si>
  <si>
    <t>自チーム</t>
    <rPh sb="0" eb="1">
      <t>ジ</t>
    </rPh>
    <phoneticPr fontId="12"/>
  </si>
  <si>
    <t>※試合レポートはセルB61～B94に記入してください。</t>
    <rPh sb="18" eb="20">
      <t>キニュウ</t>
    </rPh>
    <phoneticPr fontId="1"/>
  </si>
  <si>
    <t>v3-20250331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</si>
</sst>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票&quot;"/>
    <numFmt numFmtId="177" formatCode="0.0"/>
    <numFmt numFmtId="178" formatCode="yyyy/m/d;@"/>
    <numFmt numFmtId="179" formatCode="0&quot;人&quot;"/>
    <numFmt numFmtId="180" formatCode="0&quot;回&quot;#/#"/>
    <numFmt numFmtId="181" formatCode="0&quot;死&quot;"/>
  </numFmts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5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color theme="8" tint="-0.249977111117893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8" tint="-0.249977111117893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8" tint="0.3999755851924192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sz val="11"/>
      <color theme="8" tint="-0.499984740745262"/>
      <name val="ＭＳ Ｐゴシック"/>
      <family val="2"/>
      <charset val="128"/>
      <scheme val="minor"/>
    </font>
    <font>
      <b/>
      <sz val="11"/>
      <color theme="8" tint="-0.499984740745262"/>
      <name val="ＭＳ Ｐゴシック"/>
      <family val="3"/>
      <charset val="128"/>
      <scheme val="minor"/>
    </font>
    <font>
      <sz val="9"/>
      <color indexed="81"/>
      <name val="Yu Gothic UI Semilight"/>
      <family val="3"/>
      <charset val="128"/>
    </font>
    <font>
      <b/>
      <sz val="11"/>
      <color theme="8" tint="-0.249977111117893"/>
      <name val="ＭＳ Ｐゴシック"/>
      <family val="3"/>
      <charset val="128"/>
    </font>
    <font>
      <b/>
      <sz val="9"/>
      <color theme="8" tint="-0.249977111117893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  <font>
      <b/>
      <sz val="10"/>
      <color theme="8" tint="-0.249977111117893"/>
      <name val="ＭＳ Ｐゴシック"/>
      <family val="3"/>
      <charset val="128"/>
      <scheme val="minor"/>
    </font>
    <font>
      <sz val="10"/>
      <color theme="8" tint="-0.249977111117893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b/>
      <sz val="14"/>
      <color theme="8" tint="-0.249977111117893"/>
      <name val="ＭＳ Ｐゴシック"/>
      <family val="3"/>
      <charset val="128"/>
      <scheme val="minor"/>
    </font>
    <font>
      <b/>
      <sz val="18"/>
      <color theme="8" tint="-0.249977111117893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Meiryo UI"/>
      <family val="3"/>
      <charset val="128"/>
    </font>
    <font>
      <sz val="11"/>
      <color theme="8" tint="-0.249977111117893"/>
      <name val="ＭＳ Ｐゴシック"/>
      <family val="2"/>
      <charset val="128"/>
      <scheme val="minor"/>
    </font>
    <font>
      <sz val="10"/>
      <color theme="8" tint="-0.249977111117893"/>
      <name val="ＭＳ Ｐゴシック"/>
      <family val="2"/>
      <charset val="128"/>
      <scheme val="minor"/>
    </font>
    <font>
      <b/>
      <sz val="18"/>
      <color theme="8" tint="0.3999755851924192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8" tint="-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78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/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 style="thin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ck">
        <color theme="8"/>
      </left>
      <right style="thin">
        <color theme="8"/>
      </right>
      <top style="thick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ck">
        <color theme="8"/>
      </top>
      <bottom style="thin">
        <color theme="8"/>
      </bottom>
      <diagonal/>
    </border>
    <border>
      <left style="thin">
        <color theme="8"/>
      </left>
      <right style="thick">
        <color theme="8"/>
      </right>
      <top style="thick">
        <color theme="8"/>
      </top>
      <bottom style="thin">
        <color theme="8"/>
      </bottom>
      <diagonal/>
    </border>
    <border>
      <left style="thick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ck">
        <color theme="8"/>
      </right>
      <top style="thin">
        <color theme="8"/>
      </top>
      <bottom style="thin">
        <color theme="8"/>
      </bottom>
      <diagonal/>
    </border>
    <border>
      <left style="thick">
        <color theme="8"/>
      </left>
      <right style="thin">
        <color theme="8"/>
      </right>
      <top style="thin">
        <color theme="8"/>
      </top>
      <bottom style="thick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ck">
        <color theme="8"/>
      </bottom>
      <diagonal/>
    </border>
    <border>
      <left style="thin">
        <color theme="8"/>
      </left>
      <right style="thick">
        <color theme="8"/>
      </right>
      <top style="thin">
        <color theme="8"/>
      </top>
      <bottom style="thick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medium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ck">
        <color theme="8"/>
      </bottom>
      <diagonal/>
    </border>
    <border>
      <left/>
      <right style="thick">
        <color theme="8"/>
      </right>
      <top style="thin">
        <color theme="8"/>
      </top>
      <bottom style="thick">
        <color theme="8"/>
      </bottom>
      <diagonal/>
    </border>
    <border>
      <left style="thick">
        <color theme="8"/>
      </left>
      <right/>
      <top style="thick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 style="thick">
        <color theme="8"/>
      </top>
      <bottom style="thin">
        <color theme="8"/>
      </bottom>
      <diagonal/>
    </border>
    <border>
      <left/>
      <right style="thin">
        <color theme="8"/>
      </right>
      <top style="thick">
        <color theme="8"/>
      </top>
      <bottom style="thin">
        <color theme="8"/>
      </bottom>
      <diagonal/>
    </border>
    <border>
      <left style="thick">
        <color theme="8"/>
      </left>
      <right/>
      <top style="thin">
        <color theme="8"/>
      </top>
      <bottom style="thin">
        <color theme="8"/>
      </bottom>
      <diagonal/>
    </border>
    <border>
      <left style="thick">
        <color theme="8"/>
      </left>
      <right/>
      <top style="thin">
        <color theme="8"/>
      </top>
      <bottom style="thick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thick">
        <color theme="8"/>
      </bottom>
      <diagonal/>
    </border>
    <border>
      <left/>
      <right style="thin">
        <color theme="8"/>
      </right>
      <top style="thin">
        <color theme="8"/>
      </top>
      <bottom style="thick">
        <color theme="8"/>
      </bottom>
      <diagonal/>
    </border>
    <border>
      <left/>
      <right/>
      <top style="thick">
        <color theme="8"/>
      </top>
      <bottom style="thin">
        <color theme="8"/>
      </bottom>
      <diagonal/>
    </border>
    <border>
      <left style="thin">
        <color theme="8"/>
      </left>
      <right/>
      <top style="thick">
        <color theme="8"/>
      </top>
      <bottom style="thin">
        <color theme="8"/>
      </bottom>
      <diagonal/>
    </border>
    <border>
      <left/>
      <right style="thick">
        <color theme="8"/>
      </right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ck">
        <color theme="8"/>
      </bottom>
      <diagonal/>
    </border>
    <border>
      <left style="medium">
        <color theme="8"/>
      </left>
      <right style="thin">
        <color theme="8"/>
      </right>
      <top style="thick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ck">
        <color theme="8"/>
      </bottom>
      <diagonal/>
    </border>
    <border>
      <left/>
      <right style="medium">
        <color theme="8"/>
      </right>
      <top style="thick">
        <color theme="8"/>
      </top>
      <bottom style="thin">
        <color theme="8"/>
      </bottom>
      <diagonal/>
    </border>
    <border>
      <left style="thick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ck">
        <color theme="8"/>
      </right>
      <top style="thin">
        <color theme="8"/>
      </top>
      <bottom/>
      <diagonal/>
    </border>
    <border>
      <left style="thick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ck">
        <color theme="8"/>
      </right>
      <top style="thin">
        <color theme="8"/>
      </top>
      <bottom style="medium">
        <color theme="8"/>
      </bottom>
      <diagonal/>
    </border>
    <border>
      <left style="thick">
        <color theme="8"/>
      </left>
      <right style="thin">
        <color theme="8"/>
      </right>
      <top/>
      <bottom style="thick">
        <color theme="8"/>
      </bottom>
      <diagonal/>
    </border>
    <border>
      <left style="thin">
        <color theme="8"/>
      </left>
      <right/>
      <top/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 style="thick">
        <color theme="8"/>
      </right>
      <top/>
      <bottom style="thick">
        <color theme="8"/>
      </bottom>
      <diagonal/>
    </border>
    <border>
      <left/>
      <right style="thick">
        <color theme="8"/>
      </right>
      <top style="thin">
        <color theme="8"/>
      </top>
      <bottom style="thin">
        <color theme="8"/>
      </bottom>
      <diagonal/>
    </border>
    <border>
      <left style="thick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ck">
        <color theme="8"/>
      </right>
      <top/>
      <bottom style="thin">
        <color theme="8"/>
      </bottom>
      <diagonal/>
    </border>
    <border>
      <left style="thick">
        <color theme="8"/>
      </left>
      <right/>
      <top style="thick">
        <color theme="8"/>
      </top>
      <bottom style="medium">
        <color theme="8"/>
      </bottom>
      <diagonal/>
    </border>
    <border>
      <left/>
      <right/>
      <top style="thick">
        <color theme="8"/>
      </top>
      <bottom style="medium">
        <color theme="8"/>
      </bottom>
      <diagonal/>
    </border>
    <border>
      <left/>
      <right style="thick">
        <color theme="8"/>
      </right>
      <top style="thick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ck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ck">
        <color theme="8"/>
      </right>
      <top style="thin">
        <color theme="8"/>
      </top>
      <bottom/>
      <diagonal/>
    </border>
    <border>
      <left style="thick">
        <color theme="8"/>
      </left>
      <right style="thin">
        <color theme="8"/>
      </right>
      <top style="medium">
        <color theme="8"/>
      </top>
      <bottom style="thick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ck">
        <color theme="8"/>
      </bottom>
      <diagonal/>
    </border>
    <border>
      <left style="thin">
        <color theme="8"/>
      </left>
      <right/>
      <top style="medium">
        <color theme="8"/>
      </top>
      <bottom style="thick">
        <color theme="8"/>
      </bottom>
      <diagonal/>
    </border>
    <border>
      <left/>
      <right/>
      <top style="medium">
        <color theme="8"/>
      </top>
      <bottom style="thick">
        <color theme="8"/>
      </bottom>
      <diagonal/>
    </border>
    <border>
      <left/>
      <right style="thick">
        <color theme="8"/>
      </right>
      <top style="medium">
        <color theme="8"/>
      </top>
      <bottom style="thick">
        <color theme="8"/>
      </bottom>
      <diagonal/>
    </border>
    <border>
      <left style="medium">
        <color theme="8"/>
      </left>
      <right style="thick">
        <color theme="8"/>
      </right>
      <top style="thick">
        <color theme="8"/>
      </top>
      <bottom style="thin">
        <color theme="8"/>
      </bottom>
      <diagonal/>
    </border>
    <border>
      <left style="medium">
        <color theme="8"/>
      </left>
      <right style="thick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ck">
        <color theme="8"/>
      </right>
      <top style="thin">
        <color theme="8"/>
      </top>
      <bottom style="thick">
        <color theme="8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n">
        <color theme="8"/>
      </bottom>
      <diagonal/>
    </border>
    <border>
      <left style="thick">
        <color theme="8"/>
      </left>
      <right style="thick">
        <color theme="8"/>
      </right>
      <top style="thin">
        <color theme="8"/>
      </top>
      <bottom style="thin">
        <color theme="8"/>
      </bottom>
      <diagonal/>
    </border>
    <border>
      <left style="thick">
        <color theme="8"/>
      </left>
      <right style="thick">
        <color theme="8"/>
      </right>
      <top style="thin">
        <color theme="8"/>
      </top>
      <bottom style="thick">
        <color theme="8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9" fillId="0" borderId="0">
      <alignment vertical="center"/>
    </xf>
  </cellStyleXfs>
  <cellXfs count="23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0" xfId="2">
      <alignment vertical="center"/>
    </xf>
    <xf numFmtId="14" fontId="10" fillId="0" borderId="0" xfId="1" applyNumberFormat="1" applyFont="1" applyAlignment="1" applyProtection="1">
      <alignment vertical="center"/>
      <protection locked="0"/>
    </xf>
    <xf numFmtId="0" fontId="13" fillId="0" borderId="0" xfId="1" applyFont="1" applyAlignment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9" fillId="0" borderId="11" xfId="1" applyBorder="1" applyAlignment="1" applyProtection="1">
      <alignment vertical="center"/>
      <protection locked="0"/>
    </xf>
    <xf numFmtId="0" fontId="9" fillId="0" borderId="24" xfId="1" applyBorder="1" applyAlignment="1" applyProtection="1">
      <alignment vertical="center"/>
      <protection locked="0"/>
    </xf>
    <xf numFmtId="0" fontId="9" fillId="0" borderId="26" xfId="1" applyBorder="1" applyAlignment="1" applyProtection="1">
      <alignment vertical="center"/>
      <protection locked="0"/>
    </xf>
    <xf numFmtId="0" fontId="9" fillId="0" borderId="27" xfId="1" applyBorder="1" applyAlignment="1" applyProtection="1">
      <alignment vertical="center"/>
      <protection locked="0"/>
    </xf>
    <xf numFmtId="0" fontId="9" fillId="0" borderId="11" xfId="1" applyBorder="1" applyAlignment="1" applyProtection="1">
      <alignment horizontal="center" vertical="center"/>
      <protection locked="0"/>
    </xf>
    <xf numFmtId="0" fontId="0" fillId="0" borderId="11" xfId="1" quotePrefix="1" applyFont="1" applyBorder="1" applyAlignment="1" applyProtection="1">
      <alignment horizontal="center" vertical="center"/>
      <protection locked="0"/>
    </xf>
    <xf numFmtId="0" fontId="9" fillId="0" borderId="26" xfId="1" applyBorder="1" applyAlignment="1" applyProtection="1">
      <alignment horizontal="center" vertical="center"/>
      <protection locked="0"/>
    </xf>
    <xf numFmtId="0" fontId="9" fillId="0" borderId="23" xfId="1" applyBorder="1" applyAlignment="1" applyProtection="1">
      <alignment horizontal="center" vertical="center"/>
      <protection locked="0"/>
    </xf>
    <xf numFmtId="0" fontId="9" fillId="0" borderId="25" xfId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9" fillId="2" borderId="16" xfId="2" applyFill="1" applyBorder="1">
      <alignment vertical="center"/>
    </xf>
    <xf numFmtId="0" fontId="9" fillId="2" borderId="13" xfId="2" applyFill="1" applyBorder="1">
      <alignment vertical="center"/>
    </xf>
    <xf numFmtId="0" fontId="0" fillId="2" borderId="28" xfId="0" applyFill="1" applyBorder="1">
      <alignment vertical="center"/>
    </xf>
    <xf numFmtId="0" fontId="9" fillId="2" borderId="28" xfId="2" applyFill="1" applyBorder="1">
      <alignment vertical="center"/>
    </xf>
    <xf numFmtId="0" fontId="9" fillId="2" borderId="12" xfId="2" applyFill="1" applyBorder="1">
      <alignment vertical="center"/>
    </xf>
    <xf numFmtId="0" fontId="9" fillId="2" borderId="15" xfId="2" applyFill="1" applyBorder="1">
      <alignment vertical="center"/>
    </xf>
    <xf numFmtId="0" fontId="9" fillId="2" borderId="10" xfId="2" applyFill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181" fontId="0" fillId="0" borderId="0" xfId="0" applyNumberFormat="1">
      <alignment vertical="center"/>
    </xf>
    <xf numFmtId="0" fontId="3" fillId="2" borderId="0" xfId="0" applyFont="1" applyFill="1">
      <alignment vertical="center"/>
    </xf>
    <xf numFmtId="12" fontId="21" fillId="0" borderId="0" xfId="0" applyNumberFormat="1" applyFo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2" applyFont="1">
      <alignment vertical="center"/>
    </xf>
    <xf numFmtId="0" fontId="24" fillId="0" borderId="0" xfId="0" applyFont="1">
      <alignment vertical="center"/>
    </xf>
    <xf numFmtId="0" fontId="21" fillId="0" borderId="0" xfId="0" applyFont="1">
      <alignment vertical="center"/>
    </xf>
    <xf numFmtId="0" fontId="0" fillId="2" borderId="0" xfId="0" applyFill="1">
      <alignment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25" fillId="3" borderId="0" xfId="0" applyFont="1" applyFill="1">
      <alignment vertical="center"/>
    </xf>
    <xf numFmtId="0" fontId="25" fillId="3" borderId="0" xfId="0" applyFont="1" applyFill="1" applyAlignment="1">
      <alignment horizontal="center" vertical="center"/>
    </xf>
    <xf numFmtId="0" fontId="25" fillId="5" borderId="0" xfId="0" applyFont="1" applyFill="1">
      <alignment vertical="center"/>
    </xf>
    <xf numFmtId="0" fontId="18" fillId="0" borderId="21" xfId="0" applyFont="1" applyBorder="1" applyAlignment="1" applyProtection="1">
      <alignment horizontal="right" vertical="center"/>
      <protection locked="0"/>
    </xf>
    <xf numFmtId="0" fontId="18" fillId="0" borderId="21" xfId="0" applyFont="1" applyBorder="1" applyProtection="1">
      <alignment vertical="center"/>
      <protection locked="0"/>
    </xf>
    <xf numFmtId="0" fontId="0" fillId="2" borderId="20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5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32" xfId="0" applyFill="1" applyBorder="1">
      <alignment vertical="center"/>
    </xf>
    <xf numFmtId="49" fontId="2" fillId="0" borderId="36" xfId="0" applyNumberFormat="1" applyFont="1" applyBorder="1" applyProtection="1">
      <alignment vertical="center"/>
      <protection locked="0"/>
    </xf>
    <xf numFmtId="49" fontId="0" fillId="0" borderId="36" xfId="0" applyNumberFormat="1" applyBorder="1" applyProtection="1">
      <alignment vertical="center"/>
      <protection locked="0"/>
    </xf>
    <xf numFmtId="49" fontId="0" fillId="0" borderId="37" xfId="0" applyNumberFormat="1" applyBorder="1" applyProtection="1">
      <alignment vertical="center"/>
      <protection locked="0"/>
    </xf>
    <xf numFmtId="49" fontId="2" fillId="0" borderId="56" xfId="0" applyNumberFormat="1" applyFont="1" applyBorder="1" applyProtection="1">
      <alignment vertical="center"/>
      <protection locked="0"/>
    </xf>
    <xf numFmtId="0" fontId="0" fillId="2" borderId="60" xfId="0" applyFill="1" applyBorder="1">
      <alignment vertical="center"/>
    </xf>
    <xf numFmtId="0" fontId="0" fillId="2" borderId="61" xfId="0" applyFill="1" applyBorder="1">
      <alignment vertical="center"/>
    </xf>
    <xf numFmtId="0" fontId="7" fillId="0" borderId="69" xfId="0" applyFont="1" applyBorder="1" applyProtection="1">
      <alignment vertical="center"/>
      <protection locked="0"/>
    </xf>
    <xf numFmtId="0" fontId="7" fillId="0" borderId="70" xfId="0" applyFont="1" applyBorder="1" applyProtection="1">
      <alignment vertical="center"/>
      <protection locked="0"/>
    </xf>
    <xf numFmtId="0" fontId="7" fillId="0" borderId="70" xfId="0" applyFont="1" applyBorder="1">
      <alignment vertical="center"/>
    </xf>
    <xf numFmtId="0" fontId="7" fillId="0" borderId="71" xfId="0" applyFont="1" applyBorder="1">
      <alignment vertical="center"/>
    </xf>
    <xf numFmtId="0" fontId="26" fillId="0" borderId="0" xfId="2" applyFont="1" applyAlignment="1">
      <alignment horizontal="center" vertical="center"/>
    </xf>
    <xf numFmtId="0" fontId="27" fillId="0" borderId="0" xfId="0" applyFont="1">
      <alignment vertical="center"/>
    </xf>
    <xf numFmtId="0" fontId="22" fillId="0" borderId="0" xfId="0" applyFont="1">
      <alignment vertical="center"/>
    </xf>
    <xf numFmtId="0" fontId="28" fillId="2" borderId="0" xfId="0" applyFont="1" applyFill="1">
      <alignment vertical="center"/>
    </xf>
    <xf numFmtId="0" fontId="31" fillId="2" borderId="20" xfId="1" applyFont="1" applyFill="1" applyBorder="1" applyAlignment="1">
      <alignment horizontal="center" vertical="center"/>
    </xf>
    <xf numFmtId="0" fontId="32" fillId="2" borderId="21" xfId="1" applyFont="1" applyFill="1" applyBorder="1" applyAlignment="1">
      <alignment horizontal="center" vertical="center" wrapText="1"/>
    </xf>
    <xf numFmtId="0" fontId="31" fillId="2" borderId="21" xfId="1" applyFont="1" applyFill="1" applyBorder="1" applyAlignment="1">
      <alignment horizontal="center" vertical="center"/>
    </xf>
    <xf numFmtId="0" fontId="31" fillId="2" borderId="21" xfId="1" applyFont="1" applyFill="1" applyBorder="1" applyAlignment="1">
      <alignment horizontal="center" vertical="center" textRotation="255"/>
    </xf>
    <xf numFmtId="0" fontId="31" fillId="2" borderId="22" xfId="1" applyFont="1" applyFill="1" applyBorder="1" applyAlignment="1">
      <alignment horizontal="center" vertical="center" textRotation="255"/>
    </xf>
    <xf numFmtId="0" fontId="31" fillId="2" borderId="5" xfId="1" applyFont="1" applyFill="1" applyBorder="1" applyAlignment="1">
      <alignment horizontal="center" vertical="center" textRotation="255"/>
    </xf>
    <xf numFmtId="0" fontId="31" fillId="2" borderId="6" xfId="1" applyFont="1" applyFill="1" applyBorder="1" applyAlignment="1">
      <alignment horizontal="center" vertical="center" textRotation="255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0" fontId="34" fillId="2" borderId="33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/>
    </xf>
    <xf numFmtId="0" fontId="37" fillId="2" borderId="72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34" fillId="2" borderId="44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horizontal="center" vertical="center"/>
    </xf>
    <xf numFmtId="0" fontId="4" fillId="0" borderId="11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12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34" fillId="2" borderId="23" xfId="0" applyFont="1" applyFill="1" applyBorder="1">
      <alignment vertical="center"/>
    </xf>
    <xf numFmtId="0" fontId="34" fillId="2" borderId="47" xfId="0" applyFont="1" applyFill="1" applyBorder="1">
      <alignment vertical="center"/>
    </xf>
    <xf numFmtId="0" fontId="34" fillId="2" borderId="25" xfId="0" applyFont="1" applyFill="1" applyBorder="1">
      <alignment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49" xfId="0" applyFont="1" applyFill="1" applyBorder="1" applyAlignment="1">
      <alignment horizontal="center" vertical="center"/>
    </xf>
    <xf numFmtId="0" fontId="37" fillId="2" borderId="51" xfId="0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0" fontId="38" fillId="0" borderId="0" xfId="0" applyFont="1">
      <alignment vertical="center"/>
    </xf>
    <xf numFmtId="0" fontId="37" fillId="2" borderId="59" xfId="0" applyFont="1" applyFill="1" applyBorder="1">
      <alignment vertical="center"/>
    </xf>
    <xf numFmtId="0" fontId="33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176" fontId="40" fillId="0" borderId="24" xfId="0" applyNumberFormat="1" applyFont="1" applyBorder="1" applyAlignment="1" applyProtection="1">
      <alignment horizontal="center" vertical="center"/>
      <protection locked="0"/>
    </xf>
    <xf numFmtId="176" fontId="40" fillId="0" borderId="48" xfId="0" applyNumberFormat="1" applyFont="1" applyBorder="1" applyAlignment="1" applyProtection="1">
      <alignment horizontal="center" vertical="center"/>
      <protection locked="0"/>
    </xf>
    <xf numFmtId="176" fontId="40" fillId="0" borderId="27" xfId="0" applyNumberFormat="1" applyFont="1" applyBorder="1" applyAlignment="1" applyProtection="1">
      <alignment horizontal="center" vertical="center"/>
      <protection locked="0"/>
    </xf>
    <xf numFmtId="0" fontId="31" fillId="2" borderId="75" xfId="1" applyFont="1" applyFill="1" applyBorder="1" applyAlignment="1">
      <alignment horizontal="center" vertical="center"/>
    </xf>
    <xf numFmtId="0" fontId="9" fillId="0" borderId="76" xfId="1" applyBorder="1" applyAlignment="1" applyProtection="1">
      <alignment vertical="center"/>
      <protection locked="0"/>
    </xf>
    <xf numFmtId="0" fontId="9" fillId="0" borderId="77" xfId="1" applyBorder="1" applyAlignment="1" applyProtection="1">
      <alignment vertical="center"/>
      <protection locked="0"/>
    </xf>
    <xf numFmtId="0" fontId="42" fillId="2" borderId="41" xfId="0" applyFont="1" applyFill="1" applyBorder="1">
      <alignment vertical="center"/>
    </xf>
    <xf numFmtId="0" fontId="42" fillId="2" borderId="6" xfId="0" applyFont="1" applyFill="1" applyBorder="1">
      <alignment vertical="center"/>
    </xf>
    <xf numFmtId="0" fontId="42" fillId="2" borderId="31" xfId="0" applyFont="1" applyFill="1" applyBorder="1">
      <alignment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43" fillId="2" borderId="0" xfId="0" applyFont="1" applyFill="1">
      <alignment vertical="center"/>
    </xf>
    <xf numFmtId="49" fontId="44" fillId="4" borderId="57" xfId="0" applyNumberFormat="1" applyFont="1" applyFill="1" applyBorder="1">
      <alignment vertical="center"/>
    </xf>
    <xf numFmtId="49" fontId="44" fillId="4" borderId="58" xfId="0" applyNumberFormat="1" applyFont="1" applyFill="1" applyBorder="1">
      <alignment vertical="center"/>
    </xf>
    <xf numFmtId="49" fontId="44" fillId="4" borderId="28" xfId="0" applyNumberFormat="1" applyFont="1" applyFill="1" applyBorder="1">
      <alignment vertical="center"/>
    </xf>
    <xf numFmtId="49" fontId="44" fillId="4" borderId="55" xfId="0" applyNumberFormat="1" applyFont="1" applyFill="1" applyBorder="1">
      <alignment vertical="center"/>
    </xf>
    <xf numFmtId="49" fontId="25" fillId="4" borderId="28" xfId="0" applyNumberFormat="1" applyFont="1" applyFill="1" applyBorder="1">
      <alignment vertical="center"/>
    </xf>
    <xf numFmtId="49" fontId="25" fillId="4" borderId="55" xfId="0" applyNumberFormat="1" applyFont="1" applyFill="1" applyBorder="1">
      <alignment vertical="center"/>
    </xf>
    <xf numFmtId="49" fontId="25" fillId="4" borderId="43" xfId="0" applyNumberFormat="1" applyFont="1" applyFill="1" applyBorder="1">
      <alignment vertical="center"/>
    </xf>
    <xf numFmtId="49" fontId="25" fillId="4" borderId="32" xfId="0" applyNumberFormat="1" applyFont="1" applyFill="1" applyBorder="1">
      <alignment vertical="center"/>
    </xf>
    <xf numFmtId="0" fontId="45" fillId="0" borderId="0" xfId="0" applyFont="1" applyAlignment="1">
      <alignment horizontal="left"/>
    </xf>
    <xf numFmtId="0" fontId="46" fillId="2" borderId="9" xfId="2" applyFont="1" applyFill="1" applyBorder="1">
      <alignment vertical="center"/>
    </xf>
    <xf numFmtId="0" fontId="46" fillId="2" borderId="6" xfId="2" applyFont="1" applyFill="1" applyBorder="1">
      <alignment vertical="center"/>
    </xf>
    <xf numFmtId="0" fontId="46" fillId="2" borderId="3" xfId="2" applyFont="1" applyFill="1" applyBorder="1">
      <alignment vertical="center"/>
    </xf>
    <xf numFmtId="177" fontId="46" fillId="2" borderId="5" xfId="1" applyNumberFormat="1" applyFont="1" applyFill="1" applyBorder="1" applyAlignment="1">
      <alignment vertical="center"/>
    </xf>
    <xf numFmtId="0" fontId="46" fillId="2" borderId="6" xfId="1" applyFont="1" applyFill="1" applyBorder="1" applyAlignment="1">
      <alignment vertical="center"/>
    </xf>
    <xf numFmtId="177" fontId="46" fillId="0" borderId="0" xfId="1" applyNumberFormat="1" applyFont="1" applyAlignment="1">
      <alignment vertical="center"/>
    </xf>
    <xf numFmtId="0" fontId="46" fillId="0" borderId="0" xfId="1" applyFont="1" applyAlignment="1">
      <alignment vertical="center"/>
    </xf>
    <xf numFmtId="0" fontId="31" fillId="2" borderId="14" xfId="2" applyFont="1" applyFill="1" applyBorder="1" applyAlignment="1">
      <alignment horizontal="center" vertical="center"/>
    </xf>
    <xf numFmtId="0" fontId="31" fillId="2" borderId="8" xfId="2" applyFont="1" applyFill="1" applyBorder="1" applyAlignment="1">
      <alignment horizontal="center" vertical="center"/>
    </xf>
    <xf numFmtId="0" fontId="31" fillId="2" borderId="19" xfId="2" applyFont="1" applyFill="1" applyBorder="1" applyAlignment="1">
      <alignment horizontal="center" vertical="center"/>
    </xf>
    <xf numFmtId="0" fontId="31" fillId="2" borderId="5" xfId="2" applyFont="1" applyFill="1" applyBorder="1" applyAlignment="1">
      <alignment horizontal="center" vertical="center"/>
    </xf>
    <xf numFmtId="0" fontId="31" fillId="2" borderId="17" xfId="2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178" fontId="9" fillId="0" borderId="21" xfId="1" applyNumberFormat="1" applyBorder="1" applyAlignment="1" applyProtection="1">
      <alignment horizontal="left" vertical="center"/>
      <protection locked="0"/>
    </xf>
    <xf numFmtId="178" fontId="9" fillId="0" borderId="22" xfId="1" applyNumberFormat="1" applyBorder="1" applyAlignment="1" applyProtection="1">
      <alignment horizontal="left" vertical="center"/>
      <protection locked="0"/>
    </xf>
    <xf numFmtId="0" fontId="31" fillId="2" borderId="25" xfId="1" applyFont="1" applyFill="1" applyBorder="1" applyAlignment="1">
      <alignment horizontal="center" vertical="center"/>
    </xf>
    <xf numFmtId="0" fontId="31" fillId="2" borderId="26" xfId="1" applyFont="1" applyFill="1" applyBorder="1" applyAlignment="1">
      <alignment horizontal="center" vertical="center"/>
    </xf>
    <xf numFmtId="0" fontId="9" fillId="0" borderId="26" xfId="1" applyBorder="1" applyAlignment="1" applyProtection="1">
      <alignment vertical="center"/>
      <protection locked="0"/>
    </xf>
    <xf numFmtId="0" fontId="9" fillId="0" borderId="27" xfId="1" applyBorder="1" applyAlignment="1" applyProtection="1">
      <alignment vertical="center"/>
      <protection locked="0"/>
    </xf>
    <xf numFmtId="0" fontId="31" fillId="2" borderId="20" xfId="1" applyFont="1" applyFill="1" applyBorder="1" applyAlignment="1">
      <alignment horizontal="center" vertical="center"/>
    </xf>
    <xf numFmtId="0" fontId="31" fillId="2" borderId="21" xfId="1" applyFont="1" applyFill="1" applyBorder="1" applyAlignment="1">
      <alignment horizontal="center" vertical="center"/>
    </xf>
    <xf numFmtId="0" fontId="9" fillId="0" borderId="21" xfId="1" applyBorder="1" applyAlignment="1" applyProtection="1">
      <alignment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/>
      <protection locked="0"/>
    </xf>
    <xf numFmtId="0" fontId="42" fillId="2" borderId="52" xfId="0" applyFont="1" applyFill="1" applyBorder="1">
      <alignment vertical="center"/>
    </xf>
    <xf numFmtId="0" fontId="42" fillId="2" borderId="53" xfId="0" applyFont="1" applyFill="1" applyBorder="1">
      <alignment vertical="center"/>
    </xf>
    <xf numFmtId="0" fontId="42" fillId="2" borderId="54" xfId="0" applyFont="1" applyFill="1" applyBorder="1">
      <alignment vertical="center"/>
    </xf>
    <xf numFmtId="0" fontId="42" fillId="2" borderId="21" xfId="0" applyFont="1" applyFill="1" applyBorder="1" applyAlignment="1">
      <alignment vertical="center" wrapText="1"/>
    </xf>
    <xf numFmtId="0" fontId="42" fillId="2" borderId="22" xfId="0" applyFont="1" applyFill="1" applyBorder="1" applyAlignment="1">
      <alignment vertical="center" wrapText="1"/>
    </xf>
    <xf numFmtId="0" fontId="34" fillId="2" borderId="41" xfId="0" applyFont="1" applyFill="1" applyBorder="1" applyAlignment="1">
      <alignment horizontal="center" vertical="center"/>
    </xf>
    <xf numFmtId="0" fontId="34" fillId="2" borderId="40" xfId="0" applyFont="1" applyFill="1" applyBorder="1" applyAlignment="1">
      <alignment horizontal="center" vertical="center"/>
    </xf>
    <xf numFmtId="0" fontId="39" fillId="2" borderId="33" xfId="0" applyFont="1" applyFill="1" applyBorder="1" applyAlignment="1">
      <alignment horizontal="center" vertical="center"/>
    </xf>
    <xf numFmtId="0" fontId="39" fillId="2" borderId="35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vertical="center" wrapText="1"/>
    </xf>
    <xf numFmtId="0" fontId="42" fillId="2" borderId="50" xfId="0" applyFont="1" applyFill="1" applyBorder="1" applyAlignment="1">
      <alignment vertical="center" wrapText="1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39" xfId="0" applyFont="1" applyBorder="1" applyAlignment="1" applyProtection="1">
      <alignment horizontal="center" vertical="center"/>
      <protection locked="0"/>
    </xf>
    <xf numFmtId="0" fontId="34" fillId="2" borderId="46" xfId="0" applyFont="1" applyFill="1" applyBorder="1" applyAlignment="1">
      <alignment horizontal="center" vertical="center"/>
    </xf>
    <xf numFmtId="180" fontId="4" fillId="2" borderId="31" xfId="0" applyNumberFormat="1" applyFont="1" applyFill="1" applyBorder="1" applyAlignment="1">
      <alignment horizontal="center" vertical="center"/>
    </xf>
    <xf numFmtId="180" fontId="4" fillId="2" borderId="45" xfId="0" applyNumberFormat="1" applyFont="1" applyFill="1" applyBorder="1" applyAlignment="1">
      <alignment horizontal="center" vertical="center"/>
    </xf>
    <xf numFmtId="180" fontId="4" fillId="2" borderId="6" xfId="0" applyNumberFormat="1" applyFont="1" applyFill="1" applyBorder="1" applyAlignment="1">
      <alignment horizontal="center" vertical="center"/>
    </xf>
    <xf numFmtId="180" fontId="4" fillId="2" borderId="12" xfId="0" applyNumberFormat="1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right" vertical="center"/>
    </xf>
    <xf numFmtId="0" fontId="34" fillId="2" borderId="11" xfId="0" applyFont="1" applyFill="1" applyBorder="1" applyAlignment="1">
      <alignment horizontal="right" vertical="center"/>
    </xf>
    <xf numFmtId="0" fontId="34" fillId="2" borderId="47" xfId="0" applyFont="1" applyFill="1" applyBorder="1" applyAlignment="1">
      <alignment horizontal="right" vertical="center"/>
    </xf>
    <xf numFmtId="0" fontId="34" fillId="2" borderId="63" xfId="0" applyFont="1" applyFill="1" applyBorder="1" applyAlignment="1">
      <alignment horizontal="right" vertical="center"/>
    </xf>
    <xf numFmtId="0" fontId="34" fillId="2" borderId="67" xfId="0" applyFont="1" applyFill="1" applyBorder="1" applyAlignment="1">
      <alignment horizontal="center" vertical="center"/>
    </xf>
    <xf numFmtId="0" fontId="34" fillId="2" borderId="68" xfId="0" applyFont="1" applyFill="1" applyBorder="1" applyAlignment="1">
      <alignment horizontal="center" vertical="center"/>
    </xf>
    <xf numFmtId="0" fontId="6" fillId="0" borderId="73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34" fillId="3" borderId="29" xfId="0" applyFont="1" applyFill="1" applyBorder="1" applyAlignment="1">
      <alignment horizontal="right" vertical="center"/>
    </xf>
    <xf numFmtId="0" fontId="34" fillId="3" borderId="63" xfId="0" applyFont="1" applyFill="1" applyBorder="1" applyAlignment="1">
      <alignment horizontal="right" vertical="center"/>
    </xf>
    <xf numFmtId="179" fontId="35" fillId="3" borderId="63" xfId="0" applyNumberFormat="1" applyFont="1" applyFill="1" applyBorder="1" applyAlignment="1">
      <alignment horizontal="left" vertical="center"/>
    </xf>
    <xf numFmtId="179" fontId="35" fillId="3" borderId="30" xfId="0" applyNumberFormat="1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right" vertical="center"/>
    </xf>
    <xf numFmtId="0" fontId="34" fillId="3" borderId="11" xfId="0" applyFont="1" applyFill="1" applyBorder="1" applyAlignment="1">
      <alignment horizontal="right" vertical="center"/>
    </xf>
    <xf numFmtId="0" fontId="35" fillId="3" borderId="11" xfId="0" applyFont="1" applyFill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/>
    </xf>
    <xf numFmtId="0" fontId="18" fillId="0" borderId="41" xfId="0" applyFont="1" applyBorder="1" applyProtection="1">
      <alignment vertical="center"/>
      <protection locked="0"/>
    </xf>
    <xf numFmtId="0" fontId="19" fillId="0" borderId="42" xfId="0" applyFont="1" applyBorder="1" applyProtection="1">
      <alignment vertical="center"/>
      <protection locked="0"/>
    </xf>
    <xf numFmtId="0" fontId="34" fillId="2" borderId="65" xfId="0" applyFont="1" applyFill="1" applyBorder="1" applyAlignment="1">
      <alignment horizontal="right" vertical="center"/>
    </xf>
    <xf numFmtId="20" fontId="7" fillId="0" borderId="63" xfId="0" applyNumberFormat="1" applyFont="1" applyBorder="1" applyAlignment="1" applyProtection="1">
      <alignment horizontal="left" vertical="center"/>
      <protection locked="0"/>
    </xf>
    <xf numFmtId="20" fontId="7" fillId="0" borderId="64" xfId="0" applyNumberFormat="1" applyFont="1" applyBorder="1" applyAlignment="1" applyProtection="1">
      <alignment horizontal="left" vertical="center"/>
      <protection locked="0"/>
    </xf>
    <xf numFmtId="0" fontId="34" fillId="2" borderId="33" xfId="0" applyFont="1" applyFill="1" applyBorder="1" applyAlignment="1">
      <alignment horizontal="right" vertical="center"/>
    </xf>
    <xf numFmtId="0" fontId="34" fillId="2" borderId="40" xfId="0" applyFont="1" applyFill="1" applyBorder="1" applyAlignment="1">
      <alignment horizontal="right" vertical="center"/>
    </xf>
    <xf numFmtId="0" fontId="34" fillId="2" borderId="35" xfId="0" applyFont="1" applyFill="1" applyBorder="1" applyAlignment="1">
      <alignment horizontal="right" vertical="center"/>
    </xf>
    <xf numFmtId="0" fontId="34" fillId="2" borderId="37" xfId="0" applyFont="1" applyFill="1" applyBorder="1" applyAlignment="1">
      <alignment horizontal="right" vertical="center"/>
    </xf>
    <xf numFmtId="0" fontId="34" fillId="2" borderId="43" xfId="0" applyFont="1" applyFill="1" applyBorder="1" applyAlignment="1">
      <alignment horizontal="right" vertical="center"/>
    </xf>
    <xf numFmtId="0" fontId="34" fillId="2" borderId="39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34" fillId="2" borderId="20" xfId="0" applyFont="1" applyFill="1" applyBorder="1" applyAlignment="1">
      <alignment horizontal="right" vertical="center"/>
    </xf>
    <xf numFmtId="0" fontId="34" fillId="2" borderId="21" xfId="0" applyFont="1" applyFill="1" applyBorder="1" applyAlignment="1">
      <alignment horizontal="right" vertical="center"/>
    </xf>
    <xf numFmtId="0" fontId="34" fillId="2" borderId="5" xfId="0" applyFont="1" applyFill="1" applyBorder="1" applyAlignment="1">
      <alignment horizontal="right" vertical="center"/>
    </xf>
    <xf numFmtId="14" fontId="35" fillId="2" borderId="11" xfId="0" applyNumberFormat="1" applyFont="1" applyFill="1" applyBorder="1" applyAlignment="1">
      <alignment horizontal="left" vertical="center"/>
    </xf>
    <xf numFmtId="14" fontId="35" fillId="2" borderId="6" xfId="0" applyNumberFormat="1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left" vertical="center"/>
    </xf>
    <xf numFmtId="0" fontId="35" fillId="2" borderId="6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right" vertical="center"/>
    </xf>
    <xf numFmtId="0" fontId="34" fillId="2" borderId="44" xfId="0" applyFont="1" applyFill="1" applyBorder="1" applyAlignment="1">
      <alignment horizontal="right" vertical="center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179" fontId="7" fillId="0" borderId="11" xfId="0" applyNumberFormat="1" applyFont="1" applyBorder="1" applyAlignment="1" applyProtection="1">
      <alignment horizontal="left" vertical="center"/>
      <protection locked="0"/>
    </xf>
    <xf numFmtId="179" fontId="7" fillId="0" borderId="4" xfId="0" applyNumberFormat="1" applyFont="1" applyBorder="1" applyAlignment="1" applyProtection="1">
      <alignment horizontal="left" vertical="center"/>
      <protection locked="0"/>
    </xf>
    <xf numFmtId="20" fontId="7" fillId="0" borderId="11" xfId="0" applyNumberFormat="1" applyFont="1" applyBorder="1" applyAlignment="1" applyProtection="1">
      <alignment horizontal="left" vertical="center"/>
      <protection locked="0"/>
    </xf>
    <xf numFmtId="20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2" xr:uid="{00000000-0005-0000-0000-000001000000}"/>
    <cellStyle name="標準_打撃王" xfId="1" xr:uid="{00000000-0005-0000-0000-000002000000}"/>
  </cellStyles>
  <dxfs count="10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theme="8" tint="0.59996337778862885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2" defaultPivotStyle="PivotStyleLight16"/>
  <colors>
    <mruColors>
      <color rgb="FFE8F5F8"/>
      <color rgb="FFF0F8FA"/>
      <color rgb="FFE4E9E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15240</xdr:colOff>
      <xdr:row>5</xdr:row>
      <xdr:rowOff>167640</xdr:rowOff>
    </xdr:from>
    <xdr:ext cx="3163110" cy="263277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33060" y="1112520"/>
          <a:ext cx="3163110" cy="263277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「助っ人」列の記入</a:t>
          </a:r>
          <a:endParaRPr kumimoji="1" lang="en-US" altLang="ja-JP" sz="12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・登録選手は空白のまま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</a:t>
          </a:r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助っ人は本籍チーム </a:t>
          </a:r>
          <a:r>
            <a:rPr kumimoji="1"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 </a:t>
          </a:r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助を選択　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「選手名」列の記入</a:t>
          </a:r>
          <a:endParaRPr kumimoji="1" lang="en-US" altLang="ja-JP" sz="12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・全選手リストの「検索名」を記入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・全選手リストにない選手は姓を記入して、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「備考」にフルネームを記入（不明なら空白）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「備考」列の記入</a:t>
          </a:r>
          <a:endParaRPr kumimoji="1" lang="en-US" altLang="ja-JP" sz="12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・登録追加の予定がある助っ人はその旨記入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・その他、何か情報があれば記入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60</xdr:row>
      <xdr:rowOff>0</xdr:rowOff>
    </xdr:from>
    <xdr:ext cx="3582776" cy="148963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774180" y="11117580"/>
          <a:ext cx="3582776" cy="148963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試合レポート</a:t>
          </a:r>
          <a:endParaRPr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11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本文は</a:t>
          </a:r>
          <a:r>
            <a:rPr lang="en-US" altLang="ja-JP" sz="11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lang="ja-JP" altLang="en-US" sz="1100" b="0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行の</a:t>
          </a:r>
          <a:r>
            <a:rPr lang="ja-JP" altLang="ja-JP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文字数</a:t>
          </a:r>
          <a:r>
            <a:rPr lang="ja-JP" altLang="en-US" sz="11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がいくつになってもかまいません</a:t>
          </a:r>
          <a:endParaRPr lang="en-US" altLang="ja-JP" sz="11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・句点「。」をつけたら、その行はそこで終わってください</a:t>
          </a:r>
          <a:endParaRPr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・半角スペース、折り返し（</a:t>
          </a:r>
          <a:r>
            <a:rPr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Alt+Enter</a:t>
          </a: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）は禁止です</a:t>
          </a:r>
          <a:b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・太枠の最終行に</a:t>
          </a:r>
          <a:r>
            <a:rPr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報告者の名前</a:t>
          </a: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を記入してください</a:t>
          </a:r>
          <a:b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・報告者の名前の頭にチーム略号を半角英字でつけてください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14</xdr:col>
      <xdr:colOff>106680</xdr:colOff>
      <xdr:row>39</xdr:row>
      <xdr:rowOff>160020</xdr:rowOff>
    </xdr:from>
    <xdr:ext cx="2224520" cy="79098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766560" y="7124700"/>
          <a:ext cx="2224520" cy="79098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ＭＶＰ</a:t>
          </a:r>
          <a:b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・選手名は頭にチーム略号をにつける</a:t>
          </a:r>
          <a:endParaRPr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票以上の選手は集計して記入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15</xdr:col>
      <xdr:colOff>0</xdr:colOff>
      <xdr:row>3</xdr:row>
      <xdr:rowOff>0</xdr:rowOff>
    </xdr:from>
    <xdr:ext cx="3227294" cy="38869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3A1CC0-A29D-472C-9602-8CE285593805}"/>
            </a:ext>
          </a:extLst>
        </xdr:cNvPr>
        <xdr:cNvSpPr txBox="1"/>
      </xdr:nvSpPr>
      <xdr:spPr>
        <a:xfrm>
          <a:off x="6774180" y="586740"/>
          <a:ext cx="3227294" cy="38869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球審と塁審の名前を必ず記入してください</a:t>
          </a:r>
          <a:endParaRPr lang="en-US" altLang="ja-JP" sz="140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15</xdr:col>
      <xdr:colOff>0</xdr:colOff>
      <xdr:row>9</xdr:row>
      <xdr:rowOff>0</xdr:rowOff>
    </xdr:from>
    <xdr:ext cx="3364062" cy="102387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5B5F5B1-1135-496E-89DD-11DD5A6A10C3}"/>
            </a:ext>
          </a:extLst>
        </xdr:cNvPr>
        <xdr:cNvSpPr txBox="1"/>
      </xdr:nvSpPr>
      <xdr:spPr>
        <a:xfrm>
          <a:off x="6774180" y="1615440"/>
          <a:ext cx="3364062" cy="10238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スコアボード</a:t>
          </a:r>
          <a:b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・攻撃途中で試合終了した回は</a:t>
          </a:r>
          <a:r>
            <a:rPr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半角小文字の</a:t>
          </a:r>
          <a:r>
            <a:rPr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</a:t>
          </a: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を添える</a:t>
          </a:r>
          <a:b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（例）　</a:t>
          </a:r>
          <a:r>
            <a:rPr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0x</a:t>
          </a: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1x</a:t>
          </a: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2x</a:t>
          </a: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．．．</a:t>
          </a:r>
          <a:b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・裏の攻撃がなかった場合は</a:t>
          </a:r>
          <a:r>
            <a:rPr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</a:t>
          </a:r>
          <a:r>
            <a:rPr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のみ</a:t>
          </a: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記入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15</xdr:col>
      <xdr:colOff>0</xdr:colOff>
      <xdr:row>15</xdr:row>
      <xdr:rowOff>0</xdr:rowOff>
    </xdr:from>
    <xdr:ext cx="2697341" cy="102387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73661F1-2618-470F-84E3-A59DB90C5B00}"/>
            </a:ext>
          </a:extLst>
        </xdr:cNvPr>
        <xdr:cNvSpPr txBox="1"/>
      </xdr:nvSpPr>
      <xdr:spPr>
        <a:xfrm>
          <a:off x="6774180" y="2667000"/>
          <a:ext cx="2697341" cy="10238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スコア説明（選択肢）</a:t>
          </a:r>
          <a:b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・途中で試合終了した場合、選択肢から選ぶ</a:t>
          </a:r>
          <a:endParaRPr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スコア説明（自由記述）</a:t>
          </a:r>
          <a:endParaRPr kumimoji="1" lang="en-US" altLang="ja-JP" sz="110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・選択肢で説明できない場合に記入</a:t>
          </a:r>
        </a:p>
      </xdr:txBody>
    </xdr:sp>
    <xdr:clientData/>
  </xdr:oneCellAnchor>
  <xdr:oneCellAnchor>
    <xdr:from>
      <xdr:col>15</xdr:col>
      <xdr:colOff>0</xdr:colOff>
      <xdr:row>22</xdr:row>
      <xdr:rowOff>0</xdr:rowOff>
    </xdr:from>
    <xdr:ext cx="2158989" cy="79098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5DDC8EC-521C-4C2A-867A-B5DB71B88795}"/>
            </a:ext>
          </a:extLst>
        </xdr:cNvPr>
        <xdr:cNvSpPr txBox="1"/>
      </xdr:nvSpPr>
      <xdr:spPr>
        <a:xfrm>
          <a:off x="6774180" y="3870960"/>
          <a:ext cx="2158989" cy="79098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登板投手</a:t>
          </a:r>
          <a:b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・自チームの投手は必ず記入</a:t>
          </a:r>
          <a:endParaRPr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・相手チームの投手はわかれば記入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1"/>
  <sheetViews>
    <sheetView showGridLines="0" workbookViewId="0"/>
  </sheetViews>
  <sheetFormatPr defaultColWidth="9" defaultRowHeight="13.2" x14ac:dyDescent="0.2"/>
  <cols>
    <col min="1" max="1" width="5.6640625" style="7" customWidth="1"/>
    <col min="2" max="2" width="6.6640625" style="7" customWidth="1"/>
    <col min="3" max="3" width="8.6640625" style="7" customWidth="1"/>
    <col min="4" max="9" width="4.6640625" style="7" customWidth="1"/>
    <col min="10" max="10" width="6.6640625" style="7" customWidth="1"/>
    <col min="11" max="11" width="20.6640625" style="7" customWidth="1"/>
    <col min="12" max="12" width="2.6640625" style="7" customWidth="1"/>
    <col min="13" max="13" width="10.6640625" style="7" customWidth="1"/>
    <col min="14" max="16" width="12.6640625" style="7" customWidth="1"/>
    <col min="17" max="17" width="9" style="7"/>
    <col min="18" max="18" width="12.77734375" style="7" customWidth="1"/>
    <col min="19" max="255" width="9" style="7"/>
    <col min="256" max="256" width="5.6640625" style="7" customWidth="1"/>
    <col min="257" max="257" width="6.6640625" style="7" customWidth="1"/>
    <col min="258" max="258" width="12.6640625" style="7" customWidth="1"/>
    <col min="259" max="264" width="4.6640625" style="7" customWidth="1"/>
    <col min="265" max="265" width="6.6640625" style="7" customWidth="1"/>
    <col min="266" max="266" width="20.6640625" style="7" customWidth="1"/>
    <col min="267" max="511" width="9" style="7"/>
    <col min="512" max="512" width="5.6640625" style="7" customWidth="1"/>
    <col min="513" max="513" width="6.6640625" style="7" customWidth="1"/>
    <col min="514" max="514" width="12.6640625" style="7" customWidth="1"/>
    <col min="515" max="520" width="4.6640625" style="7" customWidth="1"/>
    <col min="521" max="521" width="6.6640625" style="7" customWidth="1"/>
    <col min="522" max="522" width="20.6640625" style="7" customWidth="1"/>
    <col min="523" max="767" width="9" style="7"/>
    <col min="768" max="768" width="5.6640625" style="7" customWidth="1"/>
    <col min="769" max="769" width="6.6640625" style="7" customWidth="1"/>
    <col min="770" max="770" width="12.6640625" style="7" customWidth="1"/>
    <col min="771" max="776" width="4.6640625" style="7" customWidth="1"/>
    <col min="777" max="777" width="6.6640625" style="7" customWidth="1"/>
    <col min="778" max="778" width="20.6640625" style="7" customWidth="1"/>
    <col min="779" max="1023" width="9" style="7"/>
    <col min="1024" max="1024" width="5.6640625" style="7" customWidth="1"/>
    <col min="1025" max="1025" width="6.6640625" style="7" customWidth="1"/>
    <col min="1026" max="1026" width="12.6640625" style="7" customWidth="1"/>
    <col min="1027" max="1032" width="4.6640625" style="7" customWidth="1"/>
    <col min="1033" max="1033" width="6.6640625" style="7" customWidth="1"/>
    <col min="1034" max="1034" width="20.6640625" style="7" customWidth="1"/>
    <col min="1035" max="1279" width="9" style="7"/>
    <col min="1280" max="1280" width="5.6640625" style="7" customWidth="1"/>
    <col min="1281" max="1281" width="6.6640625" style="7" customWidth="1"/>
    <col min="1282" max="1282" width="12.6640625" style="7" customWidth="1"/>
    <col min="1283" max="1288" width="4.6640625" style="7" customWidth="1"/>
    <col min="1289" max="1289" width="6.6640625" style="7" customWidth="1"/>
    <col min="1290" max="1290" width="20.6640625" style="7" customWidth="1"/>
    <col min="1291" max="1535" width="9" style="7"/>
    <col min="1536" max="1536" width="5.6640625" style="7" customWidth="1"/>
    <col min="1537" max="1537" width="6.6640625" style="7" customWidth="1"/>
    <col min="1538" max="1538" width="12.6640625" style="7" customWidth="1"/>
    <col min="1539" max="1544" width="4.6640625" style="7" customWidth="1"/>
    <col min="1545" max="1545" width="6.6640625" style="7" customWidth="1"/>
    <col min="1546" max="1546" width="20.6640625" style="7" customWidth="1"/>
    <col min="1547" max="1791" width="9" style="7"/>
    <col min="1792" max="1792" width="5.6640625" style="7" customWidth="1"/>
    <col min="1793" max="1793" width="6.6640625" style="7" customWidth="1"/>
    <col min="1794" max="1794" width="12.6640625" style="7" customWidth="1"/>
    <col min="1795" max="1800" width="4.6640625" style="7" customWidth="1"/>
    <col min="1801" max="1801" width="6.6640625" style="7" customWidth="1"/>
    <col min="1802" max="1802" width="20.6640625" style="7" customWidth="1"/>
    <col min="1803" max="2047" width="9" style="7"/>
    <col min="2048" max="2048" width="5.6640625" style="7" customWidth="1"/>
    <col min="2049" max="2049" width="6.6640625" style="7" customWidth="1"/>
    <col min="2050" max="2050" width="12.6640625" style="7" customWidth="1"/>
    <col min="2051" max="2056" width="4.6640625" style="7" customWidth="1"/>
    <col min="2057" max="2057" width="6.6640625" style="7" customWidth="1"/>
    <col min="2058" max="2058" width="20.6640625" style="7" customWidth="1"/>
    <col min="2059" max="2303" width="9" style="7"/>
    <col min="2304" max="2304" width="5.6640625" style="7" customWidth="1"/>
    <col min="2305" max="2305" width="6.6640625" style="7" customWidth="1"/>
    <col min="2306" max="2306" width="12.6640625" style="7" customWidth="1"/>
    <col min="2307" max="2312" width="4.6640625" style="7" customWidth="1"/>
    <col min="2313" max="2313" width="6.6640625" style="7" customWidth="1"/>
    <col min="2314" max="2314" width="20.6640625" style="7" customWidth="1"/>
    <col min="2315" max="2559" width="9" style="7"/>
    <col min="2560" max="2560" width="5.6640625" style="7" customWidth="1"/>
    <col min="2561" max="2561" width="6.6640625" style="7" customWidth="1"/>
    <col min="2562" max="2562" width="12.6640625" style="7" customWidth="1"/>
    <col min="2563" max="2568" width="4.6640625" style="7" customWidth="1"/>
    <col min="2569" max="2569" width="6.6640625" style="7" customWidth="1"/>
    <col min="2570" max="2570" width="20.6640625" style="7" customWidth="1"/>
    <col min="2571" max="2815" width="9" style="7"/>
    <col min="2816" max="2816" width="5.6640625" style="7" customWidth="1"/>
    <col min="2817" max="2817" width="6.6640625" style="7" customWidth="1"/>
    <col min="2818" max="2818" width="12.6640625" style="7" customWidth="1"/>
    <col min="2819" max="2824" width="4.6640625" style="7" customWidth="1"/>
    <col min="2825" max="2825" width="6.6640625" style="7" customWidth="1"/>
    <col min="2826" max="2826" width="20.6640625" style="7" customWidth="1"/>
    <col min="2827" max="3071" width="9" style="7"/>
    <col min="3072" max="3072" width="5.6640625" style="7" customWidth="1"/>
    <col min="3073" max="3073" width="6.6640625" style="7" customWidth="1"/>
    <col min="3074" max="3074" width="12.6640625" style="7" customWidth="1"/>
    <col min="3075" max="3080" width="4.6640625" style="7" customWidth="1"/>
    <col min="3081" max="3081" width="6.6640625" style="7" customWidth="1"/>
    <col min="3082" max="3082" width="20.6640625" style="7" customWidth="1"/>
    <col min="3083" max="3327" width="9" style="7"/>
    <col min="3328" max="3328" width="5.6640625" style="7" customWidth="1"/>
    <col min="3329" max="3329" width="6.6640625" style="7" customWidth="1"/>
    <col min="3330" max="3330" width="12.6640625" style="7" customWidth="1"/>
    <col min="3331" max="3336" width="4.6640625" style="7" customWidth="1"/>
    <col min="3337" max="3337" width="6.6640625" style="7" customWidth="1"/>
    <col min="3338" max="3338" width="20.6640625" style="7" customWidth="1"/>
    <col min="3339" max="3583" width="9" style="7"/>
    <col min="3584" max="3584" width="5.6640625" style="7" customWidth="1"/>
    <col min="3585" max="3585" width="6.6640625" style="7" customWidth="1"/>
    <col min="3586" max="3586" width="12.6640625" style="7" customWidth="1"/>
    <col min="3587" max="3592" width="4.6640625" style="7" customWidth="1"/>
    <col min="3593" max="3593" width="6.6640625" style="7" customWidth="1"/>
    <col min="3594" max="3594" width="20.6640625" style="7" customWidth="1"/>
    <col min="3595" max="3839" width="9" style="7"/>
    <col min="3840" max="3840" width="5.6640625" style="7" customWidth="1"/>
    <col min="3841" max="3841" width="6.6640625" style="7" customWidth="1"/>
    <col min="3842" max="3842" width="12.6640625" style="7" customWidth="1"/>
    <col min="3843" max="3848" width="4.6640625" style="7" customWidth="1"/>
    <col min="3849" max="3849" width="6.6640625" style="7" customWidth="1"/>
    <col min="3850" max="3850" width="20.6640625" style="7" customWidth="1"/>
    <col min="3851" max="4095" width="9" style="7"/>
    <col min="4096" max="4096" width="5.6640625" style="7" customWidth="1"/>
    <col min="4097" max="4097" width="6.6640625" style="7" customWidth="1"/>
    <col min="4098" max="4098" width="12.6640625" style="7" customWidth="1"/>
    <col min="4099" max="4104" width="4.6640625" style="7" customWidth="1"/>
    <col min="4105" max="4105" width="6.6640625" style="7" customWidth="1"/>
    <col min="4106" max="4106" width="20.6640625" style="7" customWidth="1"/>
    <col min="4107" max="4351" width="9" style="7"/>
    <col min="4352" max="4352" width="5.6640625" style="7" customWidth="1"/>
    <col min="4353" max="4353" width="6.6640625" style="7" customWidth="1"/>
    <col min="4354" max="4354" width="12.6640625" style="7" customWidth="1"/>
    <col min="4355" max="4360" width="4.6640625" style="7" customWidth="1"/>
    <col min="4361" max="4361" width="6.6640625" style="7" customWidth="1"/>
    <col min="4362" max="4362" width="20.6640625" style="7" customWidth="1"/>
    <col min="4363" max="4607" width="9" style="7"/>
    <col min="4608" max="4608" width="5.6640625" style="7" customWidth="1"/>
    <col min="4609" max="4609" width="6.6640625" style="7" customWidth="1"/>
    <col min="4610" max="4610" width="12.6640625" style="7" customWidth="1"/>
    <col min="4611" max="4616" width="4.6640625" style="7" customWidth="1"/>
    <col min="4617" max="4617" width="6.6640625" style="7" customWidth="1"/>
    <col min="4618" max="4618" width="20.6640625" style="7" customWidth="1"/>
    <col min="4619" max="4863" width="9" style="7"/>
    <col min="4864" max="4864" width="5.6640625" style="7" customWidth="1"/>
    <col min="4865" max="4865" width="6.6640625" style="7" customWidth="1"/>
    <col min="4866" max="4866" width="12.6640625" style="7" customWidth="1"/>
    <col min="4867" max="4872" width="4.6640625" style="7" customWidth="1"/>
    <col min="4873" max="4873" width="6.6640625" style="7" customWidth="1"/>
    <col min="4874" max="4874" width="20.6640625" style="7" customWidth="1"/>
    <col min="4875" max="5119" width="9" style="7"/>
    <col min="5120" max="5120" width="5.6640625" style="7" customWidth="1"/>
    <col min="5121" max="5121" width="6.6640625" style="7" customWidth="1"/>
    <col min="5122" max="5122" width="12.6640625" style="7" customWidth="1"/>
    <col min="5123" max="5128" width="4.6640625" style="7" customWidth="1"/>
    <col min="5129" max="5129" width="6.6640625" style="7" customWidth="1"/>
    <col min="5130" max="5130" width="20.6640625" style="7" customWidth="1"/>
    <col min="5131" max="5375" width="9" style="7"/>
    <col min="5376" max="5376" width="5.6640625" style="7" customWidth="1"/>
    <col min="5377" max="5377" width="6.6640625" style="7" customWidth="1"/>
    <col min="5378" max="5378" width="12.6640625" style="7" customWidth="1"/>
    <col min="5379" max="5384" width="4.6640625" style="7" customWidth="1"/>
    <col min="5385" max="5385" width="6.6640625" style="7" customWidth="1"/>
    <col min="5386" max="5386" width="20.6640625" style="7" customWidth="1"/>
    <col min="5387" max="5631" width="9" style="7"/>
    <col min="5632" max="5632" width="5.6640625" style="7" customWidth="1"/>
    <col min="5633" max="5633" width="6.6640625" style="7" customWidth="1"/>
    <col min="5634" max="5634" width="12.6640625" style="7" customWidth="1"/>
    <col min="5635" max="5640" width="4.6640625" style="7" customWidth="1"/>
    <col min="5641" max="5641" width="6.6640625" style="7" customWidth="1"/>
    <col min="5642" max="5642" width="20.6640625" style="7" customWidth="1"/>
    <col min="5643" max="5887" width="9" style="7"/>
    <col min="5888" max="5888" width="5.6640625" style="7" customWidth="1"/>
    <col min="5889" max="5889" width="6.6640625" style="7" customWidth="1"/>
    <col min="5890" max="5890" width="12.6640625" style="7" customWidth="1"/>
    <col min="5891" max="5896" width="4.6640625" style="7" customWidth="1"/>
    <col min="5897" max="5897" width="6.6640625" style="7" customWidth="1"/>
    <col min="5898" max="5898" width="20.6640625" style="7" customWidth="1"/>
    <col min="5899" max="6143" width="9" style="7"/>
    <col min="6144" max="6144" width="5.6640625" style="7" customWidth="1"/>
    <col min="6145" max="6145" width="6.6640625" style="7" customWidth="1"/>
    <col min="6146" max="6146" width="12.6640625" style="7" customWidth="1"/>
    <col min="6147" max="6152" width="4.6640625" style="7" customWidth="1"/>
    <col min="6153" max="6153" width="6.6640625" style="7" customWidth="1"/>
    <col min="6154" max="6154" width="20.6640625" style="7" customWidth="1"/>
    <col min="6155" max="6399" width="9" style="7"/>
    <col min="6400" max="6400" width="5.6640625" style="7" customWidth="1"/>
    <col min="6401" max="6401" width="6.6640625" style="7" customWidth="1"/>
    <col min="6402" max="6402" width="12.6640625" style="7" customWidth="1"/>
    <col min="6403" max="6408" width="4.6640625" style="7" customWidth="1"/>
    <col min="6409" max="6409" width="6.6640625" style="7" customWidth="1"/>
    <col min="6410" max="6410" width="20.6640625" style="7" customWidth="1"/>
    <col min="6411" max="6655" width="9" style="7"/>
    <col min="6656" max="6656" width="5.6640625" style="7" customWidth="1"/>
    <col min="6657" max="6657" width="6.6640625" style="7" customWidth="1"/>
    <col min="6658" max="6658" width="12.6640625" style="7" customWidth="1"/>
    <col min="6659" max="6664" width="4.6640625" style="7" customWidth="1"/>
    <col min="6665" max="6665" width="6.6640625" style="7" customWidth="1"/>
    <col min="6666" max="6666" width="20.6640625" style="7" customWidth="1"/>
    <col min="6667" max="6911" width="9" style="7"/>
    <col min="6912" max="6912" width="5.6640625" style="7" customWidth="1"/>
    <col min="6913" max="6913" width="6.6640625" style="7" customWidth="1"/>
    <col min="6914" max="6914" width="12.6640625" style="7" customWidth="1"/>
    <col min="6915" max="6920" width="4.6640625" style="7" customWidth="1"/>
    <col min="6921" max="6921" width="6.6640625" style="7" customWidth="1"/>
    <col min="6922" max="6922" width="20.6640625" style="7" customWidth="1"/>
    <col min="6923" max="7167" width="9" style="7"/>
    <col min="7168" max="7168" width="5.6640625" style="7" customWidth="1"/>
    <col min="7169" max="7169" width="6.6640625" style="7" customWidth="1"/>
    <col min="7170" max="7170" width="12.6640625" style="7" customWidth="1"/>
    <col min="7171" max="7176" width="4.6640625" style="7" customWidth="1"/>
    <col min="7177" max="7177" width="6.6640625" style="7" customWidth="1"/>
    <col min="7178" max="7178" width="20.6640625" style="7" customWidth="1"/>
    <col min="7179" max="7423" width="9" style="7"/>
    <col min="7424" max="7424" width="5.6640625" style="7" customWidth="1"/>
    <col min="7425" max="7425" width="6.6640625" style="7" customWidth="1"/>
    <col min="7426" max="7426" width="12.6640625" style="7" customWidth="1"/>
    <col min="7427" max="7432" width="4.6640625" style="7" customWidth="1"/>
    <col min="7433" max="7433" width="6.6640625" style="7" customWidth="1"/>
    <col min="7434" max="7434" width="20.6640625" style="7" customWidth="1"/>
    <col min="7435" max="7679" width="9" style="7"/>
    <col min="7680" max="7680" width="5.6640625" style="7" customWidth="1"/>
    <col min="7681" max="7681" width="6.6640625" style="7" customWidth="1"/>
    <col min="7682" max="7682" width="12.6640625" style="7" customWidth="1"/>
    <col min="7683" max="7688" width="4.6640625" style="7" customWidth="1"/>
    <col min="7689" max="7689" width="6.6640625" style="7" customWidth="1"/>
    <col min="7690" max="7690" width="20.6640625" style="7" customWidth="1"/>
    <col min="7691" max="7935" width="9" style="7"/>
    <col min="7936" max="7936" width="5.6640625" style="7" customWidth="1"/>
    <col min="7937" max="7937" width="6.6640625" style="7" customWidth="1"/>
    <col min="7938" max="7938" width="12.6640625" style="7" customWidth="1"/>
    <col min="7939" max="7944" width="4.6640625" style="7" customWidth="1"/>
    <col min="7945" max="7945" width="6.6640625" style="7" customWidth="1"/>
    <col min="7946" max="7946" width="20.6640625" style="7" customWidth="1"/>
    <col min="7947" max="8191" width="9" style="7"/>
    <col min="8192" max="8192" width="5.6640625" style="7" customWidth="1"/>
    <col min="8193" max="8193" width="6.6640625" style="7" customWidth="1"/>
    <col min="8194" max="8194" width="12.6640625" style="7" customWidth="1"/>
    <col min="8195" max="8200" width="4.6640625" style="7" customWidth="1"/>
    <col min="8201" max="8201" width="6.6640625" style="7" customWidth="1"/>
    <col min="8202" max="8202" width="20.6640625" style="7" customWidth="1"/>
    <col min="8203" max="8447" width="9" style="7"/>
    <col min="8448" max="8448" width="5.6640625" style="7" customWidth="1"/>
    <col min="8449" max="8449" width="6.6640625" style="7" customWidth="1"/>
    <col min="8450" max="8450" width="12.6640625" style="7" customWidth="1"/>
    <col min="8451" max="8456" width="4.6640625" style="7" customWidth="1"/>
    <col min="8457" max="8457" width="6.6640625" style="7" customWidth="1"/>
    <col min="8458" max="8458" width="20.6640625" style="7" customWidth="1"/>
    <col min="8459" max="8703" width="9" style="7"/>
    <col min="8704" max="8704" width="5.6640625" style="7" customWidth="1"/>
    <col min="8705" max="8705" width="6.6640625" style="7" customWidth="1"/>
    <col min="8706" max="8706" width="12.6640625" style="7" customWidth="1"/>
    <col min="8707" max="8712" width="4.6640625" style="7" customWidth="1"/>
    <col min="8713" max="8713" width="6.6640625" style="7" customWidth="1"/>
    <col min="8714" max="8714" width="20.6640625" style="7" customWidth="1"/>
    <col min="8715" max="8959" width="9" style="7"/>
    <col min="8960" max="8960" width="5.6640625" style="7" customWidth="1"/>
    <col min="8961" max="8961" width="6.6640625" style="7" customWidth="1"/>
    <col min="8962" max="8962" width="12.6640625" style="7" customWidth="1"/>
    <col min="8963" max="8968" width="4.6640625" style="7" customWidth="1"/>
    <col min="8969" max="8969" width="6.6640625" style="7" customWidth="1"/>
    <col min="8970" max="8970" width="20.6640625" style="7" customWidth="1"/>
    <col min="8971" max="9215" width="9" style="7"/>
    <col min="9216" max="9216" width="5.6640625" style="7" customWidth="1"/>
    <col min="9217" max="9217" width="6.6640625" style="7" customWidth="1"/>
    <col min="9218" max="9218" width="12.6640625" style="7" customWidth="1"/>
    <col min="9219" max="9224" width="4.6640625" style="7" customWidth="1"/>
    <col min="9225" max="9225" width="6.6640625" style="7" customWidth="1"/>
    <col min="9226" max="9226" width="20.6640625" style="7" customWidth="1"/>
    <col min="9227" max="9471" width="9" style="7"/>
    <col min="9472" max="9472" width="5.6640625" style="7" customWidth="1"/>
    <col min="9473" max="9473" width="6.6640625" style="7" customWidth="1"/>
    <col min="9474" max="9474" width="12.6640625" style="7" customWidth="1"/>
    <col min="9475" max="9480" width="4.6640625" style="7" customWidth="1"/>
    <col min="9481" max="9481" width="6.6640625" style="7" customWidth="1"/>
    <col min="9482" max="9482" width="20.6640625" style="7" customWidth="1"/>
    <col min="9483" max="9727" width="9" style="7"/>
    <col min="9728" max="9728" width="5.6640625" style="7" customWidth="1"/>
    <col min="9729" max="9729" width="6.6640625" style="7" customWidth="1"/>
    <col min="9730" max="9730" width="12.6640625" style="7" customWidth="1"/>
    <col min="9731" max="9736" width="4.6640625" style="7" customWidth="1"/>
    <col min="9737" max="9737" width="6.6640625" style="7" customWidth="1"/>
    <col min="9738" max="9738" width="20.6640625" style="7" customWidth="1"/>
    <col min="9739" max="9983" width="9" style="7"/>
    <col min="9984" max="9984" width="5.6640625" style="7" customWidth="1"/>
    <col min="9985" max="9985" width="6.6640625" style="7" customWidth="1"/>
    <col min="9986" max="9986" width="12.6640625" style="7" customWidth="1"/>
    <col min="9987" max="9992" width="4.6640625" style="7" customWidth="1"/>
    <col min="9993" max="9993" width="6.6640625" style="7" customWidth="1"/>
    <col min="9994" max="9994" width="20.6640625" style="7" customWidth="1"/>
    <col min="9995" max="10239" width="9" style="7"/>
    <col min="10240" max="10240" width="5.6640625" style="7" customWidth="1"/>
    <col min="10241" max="10241" width="6.6640625" style="7" customWidth="1"/>
    <col min="10242" max="10242" width="12.6640625" style="7" customWidth="1"/>
    <col min="10243" max="10248" width="4.6640625" style="7" customWidth="1"/>
    <col min="10249" max="10249" width="6.6640625" style="7" customWidth="1"/>
    <col min="10250" max="10250" width="20.6640625" style="7" customWidth="1"/>
    <col min="10251" max="10495" width="9" style="7"/>
    <col min="10496" max="10496" width="5.6640625" style="7" customWidth="1"/>
    <col min="10497" max="10497" width="6.6640625" style="7" customWidth="1"/>
    <col min="10498" max="10498" width="12.6640625" style="7" customWidth="1"/>
    <col min="10499" max="10504" width="4.6640625" style="7" customWidth="1"/>
    <col min="10505" max="10505" width="6.6640625" style="7" customWidth="1"/>
    <col min="10506" max="10506" width="20.6640625" style="7" customWidth="1"/>
    <col min="10507" max="10751" width="9" style="7"/>
    <col min="10752" max="10752" width="5.6640625" style="7" customWidth="1"/>
    <col min="10753" max="10753" width="6.6640625" style="7" customWidth="1"/>
    <col min="10754" max="10754" width="12.6640625" style="7" customWidth="1"/>
    <col min="10755" max="10760" width="4.6640625" style="7" customWidth="1"/>
    <col min="10761" max="10761" width="6.6640625" style="7" customWidth="1"/>
    <col min="10762" max="10762" width="20.6640625" style="7" customWidth="1"/>
    <col min="10763" max="11007" width="9" style="7"/>
    <col min="11008" max="11008" width="5.6640625" style="7" customWidth="1"/>
    <col min="11009" max="11009" width="6.6640625" style="7" customWidth="1"/>
    <col min="11010" max="11010" width="12.6640625" style="7" customWidth="1"/>
    <col min="11011" max="11016" width="4.6640625" style="7" customWidth="1"/>
    <col min="11017" max="11017" width="6.6640625" style="7" customWidth="1"/>
    <col min="11018" max="11018" width="20.6640625" style="7" customWidth="1"/>
    <col min="11019" max="11263" width="9" style="7"/>
    <col min="11264" max="11264" width="5.6640625" style="7" customWidth="1"/>
    <col min="11265" max="11265" width="6.6640625" style="7" customWidth="1"/>
    <col min="11266" max="11266" width="12.6640625" style="7" customWidth="1"/>
    <col min="11267" max="11272" width="4.6640625" style="7" customWidth="1"/>
    <col min="11273" max="11273" width="6.6640625" style="7" customWidth="1"/>
    <col min="11274" max="11274" width="20.6640625" style="7" customWidth="1"/>
    <col min="11275" max="11519" width="9" style="7"/>
    <col min="11520" max="11520" width="5.6640625" style="7" customWidth="1"/>
    <col min="11521" max="11521" width="6.6640625" style="7" customWidth="1"/>
    <col min="11522" max="11522" width="12.6640625" style="7" customWidth="1"/>
    <col min="11523" max="11528" width="4.6640625" style="7" customWidth="1"/>
    <col min="11529" max="11529" width="6.6640625" style="7" customWidth="1"/>
    <col min="11530" max="11530" width="20.6640625" style="7" customWidth="1"/>
    <col min="11531" max="11775" width="9" style="7"/>
    <col min="11776" max="11776" width="5.6640625" style="7" customWidth="1"/>
    <col min="11777" max="11777" width="6.6640625" style="7" customWidth="1"/>
    <col min="11778" max="11778" width="12.6640625" style="7" customWidth="1"/>
    <col min="11779" max="11784" width="4.6640625" style="7" customWidth="1"/>
    <col min="11785" max="11785" width="6.6640625" style="7" customWidth="1"/>
    <col min="11786" max="11786" width="20.6640625" style="7" customWidth="1"/>
    <col min="11787" max="12031" width="9" style="7"/>
    <col min="12032" max="12032" width="5.6640625" style="7" customWidth="1"/>
    <col min="12033" max="12033" width="6.6640625" style="7" customWidth="1"/>
    <col min="12034" max="12034" width="12.6640625" style="7" customWidth="1"/>
    <col min="12035" max="12040" width="4.6640625" style="7" customWidth="1"/>
    <col min="12041" max="12041" width="6.6640625" style="7" customWidth="1"/>
    <col min="12042" max="12042" width="20.6640625" style="7" customWidth="1"/>
    <col min="12043" max="12287" width="9" style="7"/>
    <col min="12288" max="12288" width="5.6640625" style="7" customWidth="1"/>
    <col min="12289" max="12289" width="6.6640625" style="7" customWidth="1"/>
    <col min="12290" max="12290" width="12.6640625" style="7" customWidth="1"/>
    <col min="12291" max="12296" width="4.6640625" style="7" customWidth="1"/>
    <col min="12297" max="12297" width="6.6640625" style="7" customWidth="1"/>
    <col min="12298" max="12298" width="20.6640625" style="7" customWidth="1"/>
    <col min="12299" max="12543" width="9" style="7"/>
    <col min="12544" max="12544" width="5.6640625" style="7" customWidth="1"/>
    <col min="12545" max="12545" width="6.6640625" style="7" customWidth="1"/>
    <col min="12546" max="12546" width="12.6640625" style="7" customWidth="1"/>
    <col min="12547" max="12552" width="4.6640625" style="7" customWidth="1"/>
    <col min="12553" max="12553" width="6.6640625" style="7" customWidth="1"/>
    <col min="12554" max="12554" width="20.6640625" style="7" customWidth="1"/>
    <col min="12555" max="12799" width="9" style="7"/>
    <col min="12800" max="12800" width="5.6640625" style="7" customWidth="1"/>
    <col min="12801" max="12801" width="6.6640625" style="7" customWidth="1"/>
    <col min="12802" max="12802" width="12.6640625" style="7" customWidth="1"/>
    <col min="12803" max="12808" width="4.6640625" style="7" customWidth="1"/>
    <col min="12809" max="12809" width="6.6640625" style="7" customWidth="1"/>
    <col min="12810" max="12810" width="20.6640625" style="7" customWidth="1"/>
    <col min="12811" max="13055" width="9" style="7"/>
    <col min="13056" max="13056" width="5.6640625" style="7" customWidth="1"/>
    <col min="13057" max="13057" width="6.6640625" style="7" customWidth="1"/>
    <col min="13058" max="13058" width="12.6640625" style="7" customWidth="1"/>
    <col min="13059" max="13064" width="4.6640625" style="7" customWidth="1"/>
    <col min="13065" max="13065" width="6.6640625" style="7" customWidth="1"/>
    <col min="13066" max="13066" width="20.6640625" style="7" customWidth="1"/>
    <col min="13067" max="13311" width="9" style="7"/>
    <col min="13312" max="13312" width="5.6640625" style="7" customWidth="1"/>
    <col min="13313" max="13313" width="6.6640625" style="7" customWidth="1"/>
    <col min="13314" max="13314" width="12.6640625" style="7" customWidth="1"/>
    <col min="13315" max="13320" width="4.6640625" style="7" customWidth="1"/>
    <col min="13321" max="13321" width="6.6640625" style="7" customWidth="1"/>
    <col min="13322" max="13322" width="20.6640625" style="7" customWidth="1"/>
    <col min="13323" max="13567" width="9" style="7"/>
    <col min="13568" max="13568" width="5.6640625" style="7" customWidth="1"/>
    <col min="13569" max="13569" width="6.6640625" style="7" customWidth="1"/>
    <col min="13570" max="13570" width="12.6640625" style="7" customWidth="1"/>
    <col min="13571" max="13576" width="4.6640625" style="7" customWidth="1"/>
    <col min="13577" max="13577" width="6.6640625" style="7" customWidth="1"/>
    <col min="13578" max="13578" width="20.6640625" style="7" customWidth="1"/>
    <col min="13579" max="13823" width="9" style="7"/>
    <col min="13824" max="13824" width="5.6640625" style="7" customWidth="1"/>
    <col min="13825" max="13825" width="6.6640625" style="7" customWidth="1"/>
    <col min="13826" max="13826" width="12.6640625" style="7" customWidth="1"/>
    <col min="13827" max="13832" width="4.6640625" style="7" customWidth="1"/>
    <col min="13833" max="13833" width="6.6640625" style="7" customWidth="1"/>
    <col min="13834" max="13834" width="20.6640625" style="7" customWidth="1"/>
    <col min="13835" max="14079" width="9" style="7"/>
    <col min="14080" max="14080" width="5.6640625" style="7" customWidth="1"/>
    <col min="14081" max="14081" width="6.6640625" style="7" customWidth="1"/>
    <col min="14082" max="14082" width="12.6640625" style="7" customWidth="1"/>
    <col min="14083" max="14088" width="4.6640625" style="7" customWidth="1"/>
    <col min="14089" max="14089" width="6.6640625" style="7" customWidth="1"/>
    <col min="14090" max="14090" width="20.6640625" style="7" customWidth="1"/>
    <col min="14091" max="14335" width="9" style="7"/>
    <col min="14336" max="14336" width="5.6640625" style="7" customWidth="1"/>
    <col min="14337" max="14337" width="6.6640625" style="7" customWidth="1"/>
    <col min="14338" max="14338" width="12.6640625" style="7" customWidth="1"/>
    <col min="14339" max="14344" width="4.6640625" style="7" customWidth="1"/>
    <col min="14345" max="14345" width="6.6640625" style="7" customWidth="1"/>
    <col min="14346" max="14346" width="20.6640625" style="7" customWidth="1"/>
    <col min="14347" max="14591" width="9" style="7"/>
    <col min="14592" max="14592" width="5.6640625" style="7" customWidth="1"/>
    <col min="14593" max="14593" width="6.6640625" style="7" customWidth="1"/>
    <col min="14594" max="14594" width="12.6640625" style="7" customWidth="1"/>
    <col min="14595" max="14600" width="4.6640625" style="7" customWidth="1"/>
    <col min="14601" max="14601" width="6.6640625" style="7" customWidth="1"/>
    <col min="14602" max="14602" width="20.6640625" style="7" customWidth="1"/>
    <col min="14603" max="14847" width="9" style="7"/>
    <col min="14848" max="14848" width="5.6640625" style="7" customWidth="1"/>
    <col min="14849" max="14849" width="6.6640625" style="7" customWidth="1"/>
    <col min="14850" max="14850" width="12.6640625" style="7" customWidth="1"/>
    <col min="14851" max="14856" width="4.6640625" style="7" customWidth="1"/>
    <col min="14857" max="14857" width="6.6640625" style="7" customWidth="1"/>
    <col min="14858" max="14858" width="20.6640625" style="7" customWidth="1"/>
    <col min="14859" max="15103" width="9" style="7"/>
    <col min="15104" max="15104" width="5.6640625" style="7" customWidth="1"/>
    <col min="15105" max="15105" width="6.6640625" style="7" customWidth="1"/>
    <col min="15106" max="15106" width="12.6640625" style="7" customWidth="1"/>
    <col min="15107" max="15112" width="4.6640625" style="7" customWidth="1"/>
    <col min="15113" max="15113" width="6.6640625" style="7" customWidth="1"/>
    <col min="15114" max="15114" width="20.6640625" style="7" customWidth="1"/>
    <col min="15115" max="15359" width="9" style="7"/>
    <col min="15360" max="15360" width="5.6640625" style="7" customWidth="1"/>
    <col min="15361" max="15361" width="6.6640625" style="7" customWidth="1"/>
    <col min="15362" max="15362" width="12.6640625" style="7" customWidth="1"/>
    <col min="15363" max="15368" width="4.6640625" style="7" customWidth="1"/>
    <col min="15369" max="15369" width="6.6640625" style="7" customWidth="1"/>
    <col min="15370" max="15370" width="20.6640625" style="7" customWidth="1"/>
    <col min="15371" max="15615" width="9" style="7"/>
    <col min="15616" max="15616" width="5.6640625" style="7" customWidth="1"/>
    <col min="15617" max="15617" width="6.6640625" style="7" customWidth="1"/>
    <col min="15618" max="15618" width="12.6640625" style="7" customWidth="1"/>
    <col min="15619" max="15624" width="4.6640625" style="7" customWidth="1"/>
    <col min="15625" max="15625" width="6.6640625" style="7" customWidth="1"/>
    <col min="15626" max="15626" width="20.6640625" style="7" customWidth="1"/>
    <col min="15627" max="15871" width="9" style="7"/>
    <col min="15872" max="15872" width="5.6640625" style="7" customWidth="1"/>
    <col min="15873" max="15873" width="6.6640625" style="7" customWidth="1"/>
    <col min="15874" max="15874" width="12.6640625" style="7" customWidth="1"/>
    <col min="15875" max="15880" width="4.6640625" style="7" customWidth="1"/>
    <col min="15881" max="15881" width="6.6640625" style="7" customWidth="1"/>
    <col min="15882" max="15882" width="20.6640625" style="7" customWidth="1"/>
    <col min="15883" max="16127" width="9" style="7"/>
    <col min="16128" max="16128" width="5.6640625" style="7" customWidth="1"/>
    <col min="16129" max="16129" width="6.6640625" style="7" customWidth="1"/>
    <col min="16130" max="16130" width="12.6640625" style="7" customWidth="1"/>
    <col min="16131" max="16136" width="4.6640625" style="7" customWidth="1"/>
    <col min="16137" max="16137" width="6.6640625" style="7" customWidth="1"/>
    <col min="16138" max="16138" width="20.6640625" style="7" customWidth="1"/>
    <col min="16139" max="16384" width="9" style="7"/>
  </cols>
  <sheetData>
    <row r="1" spans="1:18" x14ac:dyDescent="0.2">
      <c r="A1" s="83" t="s">
        <v>102</v>
      </c>
      <c r="B1" s="5"/>
      <c r="C1" s="5"/>
      <c r="D1" s="5"/>
      <c r="E1" s="6"/>
      <c r="F1" s="5"/>
      <c r="G1" s="5"/>
      <c r="H1" s="5"/>
      <c r="I1" s="5"/>
      <c r="J1" s="5"/>
      <c r="K1" s="5"/>
    </row>
    <row r="2" spans="1:18" ht="19.8" thickBot="1" x14ac:dyDescent="0.25">
      <c r="A2" s="13" t="s">
        <v>81</v>
      </c>
      <c r="B2" s="5"/>
      <c r="C2" s="5"/>
      <c r="D2" s="5"/>
      <c r="E2" s="5"/>
      <c r="F2" s="15"/>
      <c r="G2" s="5"/>
      <c r="H2" s="5"/>
      <c r="I2" s="5"/>
      <c r="J2" s="5"/>
      <c r="K2" s="8"/>
    </row>
    <row r="3" spans="1:18" ht="13.8" thickTop="1" x14ac:dyDescent="0.2">
      <c r="A3" s="158" t="s">
        <v>100</v>
      </c>
      <c r="B3" s="159"/>
      <c r="C3" s="160" t="s">
        <v>51</v>
      </c>
      <c r="D3" s="160"/>
      <c r="E3" s="160"/>
      <c r="F3" s="160"/>
      <c r="G3" s="159" t="s">
        <v>40</v>
      </c>
      <c r="H3" s="159"/>
      <c r="I3" s="159"/>
      <c r="J3" s="152"/>
      <c r="K3" s="153"/>
      <c r="R3" s="73" t="s">
        <v>91</v>
      </c>
    </row>
    <row r="4" spans="1:18" ht="13.8" thickBot="1" x14ac:dyDescent="0.25">
      <c r="A4" s="154" t="s">
        <v>99</v>
      </c>
      <c r="B4" s="155"/>
      <c r="C4" s="156" t="s">
        <v>51</v>
      </c>
      <c r="D4" s="156"/>
      <c r="E4" s="156"/>
      <c r="F4" s="156"/>
      <c r="G4" s="155" t="s">
        <v>41</v>
      </c>
      <c r="H4" s="155"/>
      <c r="I4" s="155"/>
      <c r="J4" s="156" t="s">
        <v>91</v>
      </c>
      <c r="K4" s="157"/>
      <c r="R4" s="73" t="s">
        <v>52</v>
      </c>
    </row>
    <row r="5" spans="1:18" ht="13.8" thickTop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8"/>
      <c r="R5" s="73" t="s">
        <v>53</v>
      </c>
    </row>
    <row r="6" spans="1:18" ht="13.8" thickBot="1" x14ac:dyDescent="0.25">
      <c r="A6" s="5"/>
      <c r="B6" s="14"/>
      <c r="C6" s="5"/>
      <c r="D6" s="5"/>
      <c r="E6" s="5"/>
      <c r="F6" s="5"/>
      <c r="G6" s="5"/>
      <c r="H6" s="5"/>
      <c r="I6" s="5"/>
      <c r="J6" s="5"/>
      <c r="K6" s="16"/>
      <c r="R6" s="73" t="s">
        <v>54</v>
      </c>
    </row>
    <row r="7" spans="1:18" ht="60" customHeight="1" thickTop="1" x14ac:dyDescent="0.2">
      <c r="A7" s="76" t="s">
        <v>42</v>
      </c>
      <c r="B7" s="77" t="s">
        <v>90</v>
      </c>
      <c r="C7" s="78" t="s">
        <v>76</v>
      </c>
      <c r="D7" s="79" t="s">
        <v>47</v>
      </c>
      <c r="E7" s="79" t="s">
        <v>48</v>
      </c>
      <c r="F7" s="79" t="s">
        <v>49</v>
      </c>
      <c r="G7" s="79" t="s">
        <v>50</v>
      </c>
      <c r="H7" s="80" t="s">
        <v>43</v>
      </c>
      <c r="I7" s="81" t="s">
        <v>44</v>
      </c>
      <c r="J7" s="82" t="s">
        <v>45</v>
      </c>
      <c r="K7" s="121" t="s">
        <v>46</v>
      </c>
      <c r="M7" s="72" t="s">
        <v>86</v>
      </c>
      <c r="N7" s="72" t="s">
        <v>75</v>
      </c>
      <c r="O7" s="72" t="s">
        <v>74</v>
      </c>
      <c r="P7" s="72" t="s">
        <v>73</v>
      </c>
      <c r="R7" s="73" t="s">
        <v>35</v>
      </c>
    </row>
    <row r="8" spans="1:18" x14ac:dyDescent="0.2">
      <c r="A8" s="24">
        <v>1</v>
      </c>
      <c r="B8" s="21"/>
      <c r="C8" s="17"/>
      <c r="D8" s="17"/>
      <c r="E8" s="17"/>
      <c r="F8" s="17"/>
      <c r="G8" s="17"/>
      <c r="H8" s="18"/>
      <c r="I8" s="142" t="str">
        <f>IF(C8=""," ",D8+E8*2+F8*3+G8*4+H8*0.5)</f>
        <v xml:space="preserve"> </v>
      </c>
      <c r="J8" s="143" t="str">
        <f>IF(C8="","",H8+SUM(D8:G8)*100+(D8+E8*2+F8*3+G8*4)*10000)</f>
        <v/>
      </c>
      <c r="K8" s="122"/>
      <c r="M8" s="72" t="str">
        <f>C8&amp;IF(B8="","","("&amp;B8&amp;")")</f>
        <v/>
      </c>
      <c r="N8" s="72" t="str">
        <f>IF(E8=1,$M8&amp;"　","")&amp;IF(E8&gt;1,$M8&amp;"×"&amp;E8&amp;"　","")</f>
        <v/>
      </c>
      <c r="O8" s="72" t="str">
        <f>IF(F8=1,$M8&amp;"　","")&amp;IF(F8&gt;1,$M8&amp;"×"&amp;F8&amp;"　","")</f>
        <v/>
      </c>
      <c r="P8" s="72" t="str">
        <f>IF(G8=1,$M8&amp;"　","")&amp;IF(G8&gt;1,$M8&amp;"×"&amp;G8&amp;"　","")</f>
        <v/>
      </c>
      <c r="R8" s="73" t="s">
        <v>55</v>
      </c>
    </row>
    <row r="9" spans="1:18" x14ac:dyDescent="0.2">
      <c r="A9" s="24">
        <v>2</v>
      </c>
      <c r="B9" s="21"/>
      <c r="C9" s="17"/>
      <c r="D9" s="17"/>
      <c r="E9" s="17"/>
      <c r="F9" s="17"/>
      <c r="G9" s="17"/>
      <c r="H9" s="18"/>
      <c r="I9" s="142" t="str">
        <f t="shared" ref="I9:I23" si="0">IF(C9=""," ",D9+E9*2+F9*3+G9*4+H9*0.5)</f>
        <v xml:space="preserve"> </v>
      </c>
      <c r="J9" s="143" t="str">
        <f t="shared" ref="J9:J23" si="1">IF(C9="","",H9+SUM(D9:G9)*100+(D9+E9*2+F9*3+G9*4)*10000)</f>
        <v/>
      </c>
      <c r="K9" s="122"/>
      <c r="M9" s="72" t="str">
        <f t="shared" ref="M9:M23" si="2">C9&amp;IF(B9="","","("&amp;B9&amp;")")</f>
        <v/>
      </c>
      <c r="N9" s="72" t="str">
        <f t="shared" ref="N9:N23" si="3">IF(E9=1,$M9&amp;"　","")&amp;IF(E9&gt;1,$M9&amp;"×"&amp;E9&amp;"　","")</f>
        <v/>
      </c>
      <c r="O9" s="72" t="str">
        <f t="shared" ref="O9:O23" si="4">IF(F9=1,$M9&amp;"　","")&amp;IF(F9&gt;1,$M9&amp;"×"&amp;F9&amp;"　","")</f>
        <v/>
      </c>
      <c r="P9" s="72" t="str">
        <f t="shared" ref="P9:P23" si="5">IF(G9=1,$M9&amp;"　","")&amp;IF(G9&gt;1,$M9&amp;"×"&amp;G9&amp;"　","")</f>
        <v/>
      </c>
      <c r="R9" s="73" t="s">
        <v>56</v>
      </c>
    </row>
    <row r="10" spans="1:18" x14ac:dyDescent="0.2">
      <c r="A10" s="24">
        <v>3</v>
      </c>
      <c r="B10" s="21"/>
      <c r="C10" s="17"/>
      <c r="D10" s="17"/>
      <c r="E10" s="17"/>
      <c r="F10" s="17"/>
      <c r="G10" s="17"/>
      <c r="H10" s="18"/>
      <c r="I10" s="142" t="str">
        <f t="shared" si="0"/>
        <v xml:space="preserve"> </v>
      </c>
      <c r="J10" s="143" t="str">
        <f t="shared" si="1"/>
        <v/>
      </c>
      <c r="K10" s="122"/>
      <c r="M10" s="72" t="str">
        <f t="shared" si="2"/>
        <v/>
      </c>
      <c r="N10" s="72" t="str">
        <f t="shared" si="3"/>
        <v/>
      </c>
      <c r="O10" s="72" t="str">
        <f t="shared" si="4"/>
        <v/>
      </c>
      <c r="P10" s="72" t="str">
        <f t="shared" si="5"/>
        <v/>
      </c>
      <c r="R10" s="73" t="s">
        <v>57</v>
      </c>
    </row>
    <row r="11" spans="1:18" x14ac:dyDescent="0.2">
      <c r="A11" s="24">
        <v>4</v>
      </c>
      <c r="B11" s="21"/>
      <c r="C11" s="17"/>
      <c r="D11" s="17"/>
      <c r="E11" s="17"/>
      <c r="F11" s="17"/>
      <c r="G11" s="17"/>
      <c r="H11" s="18"/>
      <c r="I11" s="142" t="str">
        <f t="shared" si="0"/>
        <v xml:space="preserve"> </v>
      </c>
      <c r="J11" s="143" t="str">
        <f t="shared" si="1"/>
        <v/>
      </c>
      <c r="K11" s="122"/>
      <c r="M11" s="72" t="str">
        <f t="shared" si="2"/>
        <v/>
      </c>
      <c r="N11" s="72" t="str">
        <f t="shared" si="3"/>
        <v/>
      </c>
      <c r="O11" s="72" t="str">
        <f t="shared" si="4"/>
        <v/>
      </c>
      <c r="P11" s="72" t="str">
        <f t="shared" si="5"/>
        <v/>
      </c>
      <c r="R11" s="73" t="s">
        <v>58</v>
      </c>
    </row>
    <row r="12" spans="1:18" x14ac:dyDescent="0.2">
      <c r="A12" s="24">
        <v>5</v>
      </c>
      <c r="B12" s="21"/>
      <c r="C12" s="17"/>
      <c r="D12" s="17"/>
      <c r="E12" s="17"/>
      <c r="F12" s="17"/>
      <c r="G12" s="17"/>
      <c r="H12" s="18"/>
      <c r="I12" s="142" t="str">
        <f t="shared" si="0"/>
        <v xml:space="preserve"> </v>
      </c>
      <c r="J12" s="143" t="str">
        <f t="shared" si="1"/>
        <v/>
      </c>
      <c r="K12" s="122"/>
      <c r="M12" s="72" t="str">
        <f t="shared" si="2"/>
        <v/>
      </c>
      <c r="N12" s="72" t="str">
        <f t="shared" si="3"/>
        <v/>
      </c>
      <c r="O12" s="72" t="str">
        <f t="shared" si="4"/>
        <v/>
      </c>
      <c r="P12" s="72" t="str">
        <f t="shared" si="5"/>
        <v/>
      </c>
      <c r="R12" s="73" t="s">
        <v>59</v>
      </c>
    </row>
    <row r="13" spans="1:18" x14ac:dyDescent="0.2">
      <c r="A13" s="24">
        <v>6</v>
      </c>
      <c r="B13" s="22"/>
      <c r="C13" s="17"/>
      <c r="D13" s="17"/>
      <c r="E13" s="17"/>
      <c r="F13" s="17"/>
      <c r="G13" s="17"/>
      <c r="H13" s="18"/>
      <c r="I13" s="142" t="str">
        <f t="shared" si="0"/>
        <v xml:space="preserve"> </v>
      </c>
      <c r="J13" s="143" t="str">
        <f t="shared" si="1"/>
        <v/>
      </c>
      <c r="K13" s="122"/>
      <c r="M13" s="72" t="str">
        <f t="shared" si="2"/>
        <v/>
      </c>
      <c r="N13" s="72" t="str">
        <f t="shared" si="3"/>
        <v/>
      </c>
      <c r="O13" s="72" t="str">
        <f t="shared" si="4"/>
        <v/>
      </c>
      <c r="P13" s="72" t="str">
        <f t="shared" si="5"/>
        <v/>
      </c>
      <c r="R13" s="73" t="s">
        <v>60</v>
      </c>
    </row>
    <row r="14" spans="1:18" x14ac:dyDescent="0.2">
      <c r="A14" s="24">
        <v>7</v>
      </c>
      <c r="B14" s="21"/>
      <c r="C14" s="17"/>
      <c r="D14" s="17"/>
      <c r="E14" s="17"/>
      <c r="F14" s="17"/>
      <c r="G14" s="17"/>
      <c r="H14" s="18"/>
      <c r="I14" s="142" t="str">
        <f t="shared" si="0"/>
        <v xml:space="preserve"> </v>
      </c>
      <c r="J14" s="143" t="str">
        <f t="shared" si="1"/>
        <v/>
      </c>
      <c r="K14" s="122"/>
      <c r="M14" s="72" t="str">
        <f t="shared" si="2"/>
        <v/>
      </c>
      <c r="N14" s="72" t="str">
        <f t="shared" si="3"/>
        <v/>
      </c>
      <c r="O14" s="72" t="str">
        <f t="shared" si="4"/>
        <v/>
      </c>
      <c r="P14" s="72" t="str">
        <f t="shared" si="5"/>
        <v/>
      </c>
      <c r="R14" s="73" t="s">
        <v>61</v>
      </c>
    </row>
    <row r="15" spans="1:18" x14ac:dyDescent="0.2">
      <c r="A15" s="24">
        <v>8</v>
      </c>
      <c r="B15" s="21"/>
      <c r="C15" s="17"/>
      <c r="D15" s="17"/>
      <c r="E15" s="17"/>
      <c r="F15" s="17"/>
      <c r="G15" s="17"/>
      <c r="H15" s="18"/>
      <c r="I15" s="142" t="str">
        <f t="shared" si="0"/>
        <v xml:space="preserve"> </v>
      </c>
      <c r="J15" s="143" t="str">
        <f t="shared" si="1"/>
        <v/>
      </c>
      <c r="K15" s="122"/>
      <c r="M15" s="72" t="str">
        <f t="shared" si="2"/>
        <v/>
      </c>
      <c r="N15" s="72" t="str">
        <f t="shared" si="3"/>
        <v/>
      </c>
      <c r="O15" s="72" t="str">
        <f t="shared" si="4"/>
        <v/>
      </c>
      <c r="P15" s="72" t="str">
        <f t="shared" si="5"/>
        <v/>
      </c>
      <c r="R15" s="73" t="s">
        <v>62</v>
      </c>
    </row>
    <row r="16" spans="1:18" x14ac:dyDescent="0.2">
      <c r="A16" s="24">
        <v>9</v>
      </c>
      <c r="B16" s="21"/>
      <c r="C16" s="17"/>
      <c r="D16" s="17"/>
      <c r="E16" s="17"/>
      <c r="F16" s="17"/>
      <c r="G16" s="17"/>
      <c r="H16" s="18"/>
      <c r="I16" s="142" t="str">
        <f t="shared" si="0"/>
        <v xml:space="preserve"> </v>
      </c>
      <c r="J16" s="143" t="str">
        <f t="shared" si="1"/>
        <v/>
      </c>
      <c r="K16" s="122"/>
      <c r="M16" s="72" t="str">
        <f t="shared" si="2"/>
        <v/>
      </c>
      <c r="N16" s="72" t="str">
        <f t="shared" si="3"/>
        <v/>
      </c>
      <c r="O16" s="72" t="str">
        <f t="shared" si="4"/>
        <v/>
      </c>
      <c r="P16" s="72" t="str">
        <f t="shared" si="5"/>
        <v/>
      </c>
      <c r="R16" s="73" t="s">
        <v>63</v>
      </c>
    </row>
    <row r="17" spans="1:18" x14ac:dyDescent="0.2">
      <c r="A17" s="24"/>
      <c r="B17" s="21"/>
      <c r="C17" s="17"/>
      <c r="D17" s="17"/>
      <c r="E17" s="17"/>
      <c r="F17" s="17"/>
      <c r="G17" s="17"/>
      <c r="H17" s="18"/>
      <c r="I17" s="142" t="str">
        <f t="shared" si="0"/>
        <v xml:space="preserve"> </v>
      </c>
      <c r="J17" s="143" t="str">
        <f t="shared" si="1"/>
        <v/>
      </c>
      <c r="K17" s="122"/>
      <c r="M17" s="72" t="str">
        <f t="shared" si="2"/>
        <v/>
      </c>
      <c r="N17" s="72" t="str">
        <f t="shared" si="3"/>
        <v/>
      </c>
      <c r="O17" s="72" t="str">
        <f t="shared" si="4"/>
        <v/>
      </c>
      <c r="P17" s="72" t="str">
        <f t="shared" si="5"/>
        <v/>
      </c>
      <c r="R17" s="73" t="s">
        <v>64</v>
      </c>
    </row>
    <row r="18" spans="1:18" x14ac:dyDescent="0.2">
      <c r="A18" s="24"/>
      <c r="B18" s="21"/>
      <c r="C18" s="17"/>
      <c r="D18" s="17"/>
      <c r="E18" s="17"/>
      <c r="F18" s="17"/>
      <c r="G18" s="17"/>
      <c r="H18" s="18"/>
      <c r="I18" s="142" t="str">
        <f t="shared" si="0"/>
        <v xml:space="preserve"> </v>
      </c>
      <c r="J18" s="143" t="str">
        <f t="shared" si="1"/>
        <v/>
      </c>
      <c r="K18" s="122"/>
      <c r="M18" s="72" t="str">
        <f t="shared" si="2"/>
        <v/>
      </c>
      <c r="N18" s="72" t="str">
        <f t="shared" si="3"/>
        <v/>
      </c>
      <c r="O18" s="72" t="str">
        <f t="shared" si="4"/>
        <v/>
      </c>
      <c r="P18" s="72" t="str">
        <f t="shared" si="5"/>
        <v/>
      </c>
      <c r="R18" s="73" t="s">
        <v>65</v>
      </c>
    </row>
    <row r="19" spans="1:18" x14ac:dyDescent="0.2">
      <c r="A19" s="24"/>
      <c r="B19" s="21"/>
      <c r="C19" s="17"/>
      <c r="D19" s="17"/>
      <c r="E19" s="17"/>
      <c r="F19" s="17"/>
      <c r="G19" s="17"/>
      <c r="H19" s="18"/>
      <c r="I19" s="142" t="str">
        <f t="shared" si="0"/>
        <v xml:space="preserve"> </v>
      </c>
      <c r="J19" s="143" t="str">
        <f t="shared" si="1"/>
        <v/>
      </c>
      <c r="K19" s="122"/>
      <c r="M19" s="72" t="str">
        <f t="shared" si="2"/>
        <v/>
      </c>
      <c r="N19" s="72" t="str">
        <f t="shared" si="3"/>
        <v/>
      </c>
      <c r="O19" s="72" t="str">
        <f t="shared" si="4"/>
        <v/>
      </c>
      <c r="P19" s="72" t="str">
        <f t="shared" si="5"/>
        <v/>
      </c>
      <c r="R19" s="73" t="s">
        <v>66</v>
      </c>
    </row>
    <row r="20" spans="1:18" x14ac:dyDescent="0.2">
      <c r="A20" s="24"/>
      <c r="B20" s="21"/>
      <c r="C20" s="17"/>
      <c r="D20" s="17"/>
      <c r="E20" s="17"/>
      <c r="F20" s="17"/>
      <c r="G20" s="17"/>
      <c r="H20" s="18"/>
      <c r="I20" s="142" t="str">
        <f t="shared" si="0"/>
        <v xml:space="preserve"> </v>
      </c>
      <c r="J20" s="143" t="str">
        <f t="shared" si="1"/>
        <v/>
      </c>
      <c r="K20" s="122"/>
      <c r="M20" s="72" t="str">
        <f t="shared" si="2"/>
        <v/>
      </c>
      <c r="N20" s="72" t="str">
        <f t="shared" si="3"/>
        <v/>
      </c>
      <c r="O20" s="72" t="str">
        <f t="shared" si="4"/>
        <v/>
      </c>
      <c r="P20" s="72" t="str">
        <f t="shared" si="5"/>
        <v/>
      </c>
      <c r="R20" s="73" t="s">
        <v>67</v>
      </c>
    </row>
    <row r="21" spans="1:18" x14ac:dyDescent="0.2">
      <c r="A21" s="24"/>
      <c r="B21" s="21"/>
      <c r="C21" s="17"/>
      <c r="D21" s="17"/>
      <c r="E21" s="17"/>
      <c r="F21" s="17"/>
      <c r="G21" s="17"/>
      <c r="H21" s="18"/>
      <c r="I21" s="142" t="str">
        <f t="shared" si="0"/>
        <v xml:space="preserve"> </v>
      </c>
      <c r="J21" s="143" t="str">
        <f t="shared" si="1"/>
        <v/>
      </c>
      <c r="K21" s="122"/>
      <c r="M21" s="72" t="str">
        <f t="shared" si="2"/>
        <v/>
      </c>
      <c r="N21" s="72" t="str">
        <f t="shared" si="3"/>
        <v/>
      </c>
      <c r="O21" s="72" t="str">
        <f t="shared" si="4"/>
        <v/>
      </c>
      <c r="P21" s="72" t="str">
        <f t="shared" si="5"/>
        <v/>
      </c>
      <c r="R21" s="73" t="s">
        <v>68</v>
      </c>
    </row>
    <row r="22" spans="1:18" x14ac:dyDescent="0.2">
      <c r="A22" s="24"/>
      <c r="B22" s="21"/>
      <c r="C22" s="17"/>
      <c r="D22" s="17"/>
      <c r="E22" s="17"/>
      <c r="F22" s="17"/>
      <c r="G22" s="17"/>
      <c r="H22" s="18"/>
      <c r="I22" s="142" t="str">
        <f t="shared" si="0"/>
        <v xml:space="preserve"> </v>
      </c>
      <c r="J22" s="143" t="str">
        <f t="shared" si="1"/>
        <v/>
      </c>
      <c r="K22" s="122"/>
      <c r="M22" s="72" t="str">
        <f t="shared" si="2"/>
        <v/>
      </c>
      <c r="N22" s="72" t="str">
        <f t="shared" si="3"/>
        <v/>
      </c>
      <c r="O22" s="72" t="str">
        <f t="shared" si="4"/>
        <v/>
      </c>
      <c r="P22" s="72" t="str">
        <f t="shared" si="5"/>
        <v/>
      </c>
      <c r="R22" s="73" t="s">
        <v>70</v>
      </c>
    </row>
    <row r="23" spans="1:18" ht="13.8" thickBot="1" x14ac:dyDescent="0.25">
      <c r="A23" s="25"/>
      <c r="B23" s="23"/>
      <c r="C23" s="19"/>
      <c r="D23" s="19"/>
      <c r="E23" s="19"/>
      <c r="F23" s="19"/>
      <c r="G23" s="19"/>
      <c r="H23" s="20"/>
      <c r="I23" s="142" t="str">
        <f t="shared" si="0"/>
        <v xml:space="preserve"> </v>
      </c>
      <c r="J23" s="143" t="str">
        <f t="shared" si="1"/>
        <v/>
      </c>
      <c r="K23" s="123"/>
      <c r="M23" s="72" t="str">
        <f t="shared" si="2"/>
        <v/>
      </c>
      <c r="N23" s="72" t="str">
        <f t="shared" si="3"/>
        <v/>
      </c>
      <c r="O23" s="72" t="str">
        <f t="shared" si="4"/>
        <v/>
      </c>
      <c r="P23" s="72" t="str">
        <f t="shared" si="5"/>
        <v/>
      </c>
      <c r="R23" s="73" t="s">
        <v>71</v>
      </c>
    </row>
    <row r="24" spans="1:18" ht="14.4" thickTop="1" thickBot="1" x14ac:dyDescent="0.25">
      <c r="A24" s="9"/>
      <c r="B24" s="9"/>
      <c r="C24" s="9"/>
      <c r="D24" s="9"/>
      <c r="E24" s="9"/>
      <c r="F24" s="9"/>
      <c r="G24" s="9"/>
      <c r="H24" s="9"/>
      <c r="I24" s="144">
        <f>SUM(I8:I23)</f>
        <v>0</v>
      </c>
      <c r="J24" s="145"/>
      <c r="K24" s="9"/>
      <c r="M24" s="72" t="s">
        <v>87</v>
      </c>
      <c r="N24" s="72" t="str">
        <f>IF(COUNTIF(N8:N23,"")=16,"なし","")</f>
        <v>なし</v>
      </c>
      <c r="O24" s="72" t="str">
        <f>IF(COUNTIF(O8:O23,"")=16,"なし","")</f>
        <v>なし</v>
      </c>
      <c r="P24" s="72" t="str">
        <f>IF(COUNTIF(P8:P23,"")=16,"なし","")</f>
        <v>なし</v>
      </c>
      <c r="R24" s="73" t="s">
        <v>69</v>
      </c>
    </row>
    <row r="25" spans="1:18" x14ac:dyDescent="0.2">
      <c r="A25" s="146" t="s">
        <v>73</v>
      </c>
      <c r="B25" s="147"/>
      <c r="C25" s="139" t="str">
        <f>IF(C3="選んでください","",C3&amp;"：")&amp;P8&amp;P9&amp;P10&amp;P11&amp;P12&amp;P13&amp;P14&amp;P15&amp;P16&amp;P17&amp;P18&amp;P19&amp;P20&amp;P21&amp;P22&amp;P23&amp;P24</f>
        <v>なし</v>
      </c>
      <c r="D25" s="29"/>
      <c r="E25" s="29"/>
      <c r="F25" s="29"/>
      <c r="G25" s="29"/>
      <c r="H25" s="29"/>
      <c r="I25" s="29"/>
      <c r="J25" s="29"/>
      <c r="K25" s="30"/>
      <c r="R25" s="73" t="s">
        <v>72</v>
      </c>
    </row>
    <row r="26" spans="1:18" x14ac:dyDescent="0.2">
      <c r="A26" s="148" t="s">
        <v>74</v>
      </c>
      <c r="B26" s="149"/>
      <c r="C26" s="140" t="str">
        <f>IF(C3="選んでください","",C3&amp;"：")&amp;O8&amp;O9&amp;O10&amp;O11&amp;O12&amp;O13&amp;O14&amp;O15&amp;O16&amp;O17&amp;O18&amp;O19&amp;O20&amp;O21&amp;O22&amp;O23&amp;O24</f>
        <v>なし</v>
      </c>
      <c r="D26" s="32"/>
      <c r="E26" s="32"/>
      <c r="F26" s="32"/>
      <c r="G26" s="32"/>
      <c r="H26" s="32"/>
      <c r="I26" s="32"/>
      <c r="J26" s="32"/>
      <c r="K26" s="33"/>
      <c r="R26" s="74" t="s">
        <v>72</v>
      </c>
    </row>
    <row r="27" spans="1:18" ht="13.8" thickBot="1" x14ac:dyDescent="0.25">
      <c r="A27" s="150" t="s">
        <v>75</v>
      </c>
      <c r="B27" s="151"/>
      <c r="C27" s="141" t="str">
        <f>IF(C3="選んでください","",C3&amp;"：")&amp;N8&amp;N9&amp;N10&amp;N11&amp;N12&amp;N13&amp;N14&amp;N15&amp;N16&amp;N17&amp;N18&amp;N19&amp;N20&amp;N21&amp;N22&amp;N23&amp;N24</f>
        <v>なし</v>
      </c>
      <c r="D27" s="34"/>
      <c r="E27" s="34"/>
      <c r="F27" s="34"/>
      <c r="G27" s="34"/>
      <c r="H27" s="34"/>
      <c r="I27" s="34"/>
      <c r="J27" s="34"/>
      <c r="K27" s="35"/>
      <c r="R27" s="74" t="s">
        <v>72</v>
      </c>
    </row>
    <row r="28" spans="1:18" x14ac:dyDescent="0.2">
      <c r="R28" s="74" t="s">
        <v>72</v>
      </c>
    </row>
    <row r="29" spans="1:18" x14ac:dyDescent="0.2">
      <c r="R29" s="74" t="s">
        <v>72</v>
      </c>
    </row>
    <row r="30" spans="1:18" ht="15" x14ac:dyDescent="0.2">
      <c r="B30" s="42"/>
      <c r="R30" s="74" t="s">
        <v>72</v>
      </c>
    </row>
    <row r="31" spans="1:18" x14ac:dyDescent="0.2">
      <c r="R31" s="74" t="s">
        <v>72</v>
      </c>
    </row>
  </sheetData>
  <sheetProtection algorithmName="SHA-512" hashValue="coiOknaDdSu4gsgpXRfiVYmO4GBa6ro/qlRPEUnIMc8uX5BX5Q0OTYqQ3UV/e26oOFDKcYTiAQBpqvEiPl1D/g==" saltValue="tvYomAVL5SdvRZcme0ar/w==" spinCount="100000" sheet="1" objects="1" scenarios="1"/>
  <sortState xmlns:xlrd2="http://schemas.microsoft.com/office/spreadsheetml/2017/richdata2" ref="B31:C178">
    <sortCondition ref="B31:B178"/>
    <sortCondition ref="C31:C178"/>
  </sortState>
  <mergeCells count="11">
    <mergeCell ref="A25:B25"/>
    <mergeCell ref="A26:B26"/>
    <mergeCell ref="A27:B27"/>
    <mergeCell ref="J3:K3"/>
    <mergeCell ref="A4:B4"/>
    <mergeCell ref="C4:F4"/>
    <mergeCell ref="G4:I4"/>
    <mergeCell ref="J4:K4"/>
    <mergeCell ref="A3:B3"/>
    <mergeCell ref="C3:F3"/>
    <mergeCell ref="G3:I3"/>
  </mergeCells>
  <phoneticPr fontId="1"/>
  <dataValidations disablePrompts="1" count="5">
    <dataValidation imeMode="off" allowBlank="1" showInputMessage="1" showErrorMessage="1" sqref="WBY982909:WBZ982909 IY8:JC23 SU8:SY23 ACQ8:ACU23 AMM8:AMQ23 AWI8:AWM23 BGE8:BGI23 BQA8:BQE23 BZW8:CAA23 CJS8:CJW23 CTO8:CTS23 DDK8:DDO23 DNG8:DNK23 DXC8:DXG23 EGY8:EHC23 EQU8:EQY23 FAQ8:FAU23 FKM8:FKQ23 FUI8:FUM23 GEE8:GEI23 GOA8:GOE23 GXW8:GYA23 HHS8:HHW23 HRO8:HRS23 IBK8:IBO23 ILG8:ILK23 IVC8:IVG23 JEY8:JFC23 JOU8:JOY23 JYQ8:JYU23 KIM8:KIQ23 KSI8:KSM23 LCE8:LCI23 LMA8:LME23 LVW8:LWA23 MFS8:MFW23 MPO8:MPS23 MZK8:MZO23 NJG8:NJK23 NTC8:NTG23 OCY8:ODC23 OMU8:OMY23 OWQ8:OWU23 PGM8:PGQ23 PQI8:PQM23 QAE8:QAI23 QKA8:QKE23 QTW8:QUA23 RDS8:RDW23 RNO8:RNS23 RXK8:RXO23 SHG8:SHK23 SRC8:SRG23 TAY8:TBC23 TKU8:TKY23 TUQ8:TUU23 UEM8:UEQ23 UOI8:UOM23 UYE8:UYI23 VIA8:VIE23 VRW8:VSA23 WBS8:WBW23 WLO8:WLS23 WVK8:WVO23 D65411:H65426 IY65411:JC65426 SU65411:SY65426 ACQ65411:ACU65426 AMM65411:AMQ65426 AWI65411:AWM65426 BGE65411:BGI65426 BQA65411:BQE65426 BZW65411:CAA65426 CJS65411:CJW65426 CTO65411:CTS65426 DDK65411:DDO65426 DNG65411:DNK65426 DXC65411:DXG65426 EGY65411:EHC65426 EQU65411:EQY65426 FAQ65411:FAU65426 FKM65411:FKQ65426 FUI65411:FUM65426 GEE65411:GEI65426 GOA65411:GOE65426 GXW65411:GYA65426 HHS65411:HHW65426 HRO65411:HRS65426 IBK65411:IBO65426 ILG65411:ILK65426 IVC65411:IVG65426 JEY65411:JFC65426 JOU65411:JOY65426 JYQ65411:JYU65426 KIM65411:KIQ65426 KSI65411:KSM65426 LCE65411:LCI65426 LMA65411:LME65426 LVW65411:LWA65426 MFS65411:MFW65426 MPO65411:MPS65426 MZK65411:MZO65426 NJG65411:NJK65426 NTC65411:NTG65426 OCY65411:ODC65426 OMU65411:OMY65426 OWQ65411:OWU65426 PGM65411:PGQ65426 PQI65411:PQM65426 QAE65411:QAI65426 QKA65411:QKE65426 QTW65411:QUA65426 RDS65411:RDW65426 RNO65411:RNS65426 RXK65411:RXO65426 SHG65411:SHK65426 SRC65411:SRG65426 TAY65411:TBC65426 TKU65411:TKY65426 TUQ65411:TUU65426 UEM65411:UEQ65426 UOI65411:UOM65426 UYE65411:UYI65426 VIA65411:VIE65426 VRW65411:VSA65426 WBS65411:WBW65426 WLO65411:WLS65426 WVK65411:WVO65426 D130947:H130962 IY130947:JC130962 SU130947:SY130962 ACQ130947:ACU130962 AMM130947:AMQ130962 AWI130947:AWM130962 BGE130947:BGI130962 BQA130947:BQE130962 BZW130947:CAA130962 CJS130947:CJW130962 CTO130947:CTS130962 DDK130947:DDO130962 DNG130947:DNK130962 DXC130947:DXG130962 EGY130947:EHC130962 EQU130947:EQY130962 FAQ130947:FAU130962 FKM130947:FKQ130962 FUI130947:FUM130962 GEE130947:GEI130962 GOA130947:GOE130962 GXW130947:GYA130962 HHS130947:HHW130962 HRO130947:HRS130962 IBK130947:IBO130962 ILG130947:ILK130962 IVC130947:IVG130962 JEY130947:JFC130962 JOU130947:JOY130962 JYQ130947:JYU130962 KIM130947:KIQ130962 KSI130947:KSM130962 LCE130947:LCI130962 LMA130947:LME130962 LVW130947:LWA130962 MFS130947:MFW130962 MPO130947:MPS130962 MZK130947:MZO130962 NJG130947:NJK130962 NTC130947:NTG130962 OCY130947:ODC130962 OMU130947:OMY130962 OWQ130947:OWU130962 PGM130947:PGQ130962 PQI130947:PQM130962 QAE130947:QAI130962 QKA130947:QKE130962 QTW130947:QUA130962 RDS130947:RDW130962 RNO130947:RNS130962 RXK130947:RXO130962 SHG130947:SHK130962 SRC130947:SRG130962 TAY130947:TBC130962 TKU130947:TKY130962 TUQ130947:TUU130962 UEM130947:UEQ130962 UOI130947:UOM130962 UYE130947:UYI130962 VIA130947:VIE130962 VRW130947:VSA130962 WBS130947:WBW130962 WLO130947:WLS130962 WVK130947:WVO130962 D196483:H196498 IY196483:JC196498 SU196483:SY196498 ACQ196483:ACU196498 AMM196483:AMQ196498 AWI196483:AWM196498 BGE196483:BGI196498 BQA196483:BQE196498 BZW196483:CAA196498 CJS196483:CJW196498 CTO196483:CTS196498 DDK196483:DDO196498 DNG196483:DNK196498 DXC196483:DXG196498 EGY196483:EHC196498 EQU196483:EQY196498 FAQ196483:FAU196498 FKM196483:FKQ196498 FUI196483:FUM196498 GEE196483:GEI196498 GOA196483:GOE196498 GXW196483:GYA196498 HHS196483:HHW196498 HRO196483:HRS196498 IBK196483:IBO196498 ILG196483:ILK196498 IVC196483:IVG196498 JEY196483:JFC196498 JOU196483:JOY196498 JYQ196483:JYU196498 KIM196483:KIQ196498 KSI196483:KSM196498 LCE196483:LCI196498 LMA196483:LME196498 LVW196483:LWA196498 MFS196483:MFW196498 MPO196483:MPS196498 MZK196483:MZO196498 NJG196483:NJK196498 NTC196483:NTG196498 OCY196483:ODC196498 OMU196483:OMY196498 OWQ196483:OWU196498 PGM196483:PGQ196498 PQI196483:PQM196498 QAE196483:QAI196498 QKA196483:QKE196498 QTW196483:QUA196498 RDS196483:RDW196498 RNO196483:RNS196498 RXK196483:RXO196498 SHG196483:SHK196498 SRC196483:SRG196498 TAY196483:TBC196498 TKU196483:TKY196498 TUQ196483:TUU196498 UEM196483:UEQ196498 UOI196483:UOM196498 UYE196483:UYI196498 VIA196483:VIE196498 VRW196483:VSA196498 WBS196483:WBW196498 WLO196483:WLS196498 WVK196483:WVO196498 D262019:H262034 IY262019:JC262034 SU262019:SY262034 ACQ262019:ACU262034 AMM262019:AMQ262034 AWI262019:AWM262034 BGE262019:BGI262034 BQA262019:BQE262034 BZW262019:CAA262034 CJS262019:CJW262034 CTO262019:CTS262034 DDK262019:DDO262034 DNG262019:DNK262034 DXC262019:DXG262034 EGY262019:EHC262034 EQU262019:EQY262034 FAQ262019:FAU262034 FKM262019:FKQ262034 FUI262019:FUM262034 GEE262019:GEI262034 GOA262019:GOE262034 GXW262019:GYA262034 HHS262019:HHW262034 HRO262019:HRS262034 IBK262019:IBO262034 ILG262019:ILK262034 IVC262019:IVG262034 JEY262019:JFC262034 JOU262019:JOY262034 JYQ262019:JYU262034 KIM262019:KIQ262034 KSI262019:KSM262034 LCE262019:LCI262034 LMA262019:LME262034 LVW262019:LWA262034 MFS262019:MFW262034 MPO262019:MPS262034 MZK262019:MZO262034 NJG262019:NJK262034 NTC262019:NTG262034 OCY262019:ODC262034 OMU262019:OMY262034 OWQ262019:OWU262034 PGM262019:PGQ262034 PQI262019:PQM262034 QAE262019:QAI262034 QKA262019:QKE262034 QTW262019:QUA262034 RDS262019:RDW262034 RNO262019:RNS262034 RXK262019:RXO262034 SHG262019:SHK262034 SRC262019:SRG262034 TAY262019:TBC262034 TKU262019:TKY262034 TUQ262019:TUU262034 UEM262019:UEQ262034 UOI262019:UOM262034 UYE262019:UYI262034 VIA262019:VIE262034 VRW262019:VSA262034 WBS262019:WBW262034 WLO262019:WLS262034 WVK262019:WVO262034 D327555:H327570 IY327555:JC327570 SU327555:SY327570 ACQ327555:ACU327570 AMM327555:AMQ327570 AWI327555:AWM327570 BGE327555:BGI327570 BQA327555:BQE327570 BZW327555:CAA327570 CJS327555:CJW327570 CTO327555:CTS327570 DDK327555:DDO327570 DNG327555:DNK327570 DXC327555:DXG327570 EGY327555:EHC327570 EQU327555:EQY327570 FAQ327555:FAU327570 FKM327555:FKQ327570 FUI327555:FUM327570 GEE327555:GEI327570 GOA327555:GOE327570 GXW327555:GYA327570 HHS327555:HHW327570 HRO327555:HRS327570 IBK327555:IBO327570 ILG327555:ILK327570 IVC327555:IVG327570 JEY327555:JFC327570 JOU327555:JOY327570 JYQ327555:JYU327570 KIM327555:KIQ327570 KSI327555:KSM327570 LCE327555:LCI327570 LMA327555:LME327570 LVW327555:LWA327570 MFS327555:MFW327570 MPO327555:MPS327570 MZK327555:MZO327570 NJG327555:NJK327570 NTC327555:NTG327570 OCY327555:ODC327570 OMU327555:OMY327570 OWQ327555:OWU327570 PGM327555:PGQ327570 PQI327555:PQM327570 QAE327555:QAI327570 QKA327555:QKE327570 QTW327555:QUA327570 RDS327555:RDW327570 RNO327555:RNS327570 RXK327555:RXO327570 SHG327555:SHK327570 SRC327555:SRG327570 TAY327555:TBC327570 TKU327555:TKY327570 TUQ327555:TUU327570 UEM327555:UEQ327570 UOI327555:UOM327570 UYE327555:UYI327570 VIA327555:VIE327570 VRW327555:VSA327570 WBS327555:WBW327570 WLO327555:WLS327570 WVK327555:WVO327570 D393091:H393106 IY393091:JC393106 SU393091:SY393106 ACQ393091:ACU393106 AMM393091:AMQ393106 AWI393091:AWM393106 BGE393091:BGI393106 BQA393091:BQE393106 BZW393091:CAA393106 CJS393091:CJW393106 CTO393091:CTS393106 DDK393091:DDO393106 DNG393091:DNK393106 DXC393091:DXG393106 EGY393091:EHC393106 EQU393091:EQY393106 FAQ393091:FAU393106 FKM393091:FKQ393106 FUI393091:FUM393106 GEE393091:GEI393106 GOA393091:GOE393106 GXW393091:GYA393106 HHS393091:HHW393106 HRO393091:HRS393106 IBK393091:IBO393106 ILG393091:ILK393106 IVC393091:IVG393106 JEY393091:JFC393106 JOU393091:JOY393106 JYQ393091:JYU393106 KIM393091:KIQ393106 KSI393091:KSM393106 LCE393091:LCI393106 LMA393091:LME393106 LVW393091:LWA393106 MFS393091:MFW393106 MPO393091:MPS393106 MZK393091:MZO393106 NJG393091:NJK393106 NTC393091:NTG393106 OCY393091:ODC393106 OMU393091:OMY393106 OWQ393091:OWU393106 PGM393091:PGQ393106 PQI393091:PQM393106 QAE393091:QAI393106 QKA393091:QKE393106 QTW393091:QUA393106 RDS393091:RDW393106 RNO393091:RNS393106 RXK393091:RXO393106 SHG393091:SHK393106 SRC393091:SRG393106 TAY393091:TBC393106 TKU393091:TKY393106 TUQ393091:TUU393106 UEM393091:UEQ393106 UOI393091:UOM393106 UYE393091:UYI393106 VIA393091:VIE393106 VRW393091:VSA393106 WBS393091:WBW393106 WLO393091:WLS393106 WVK393091:WVO393106 D458627:H458642 IY458627:JC458642 SU458627:SY458642 ACQ458627:ACU458642 AMM458627:AMQ458642 AWI458627:AWM458642 BGE458627:BGI458642 BQA458627:BQE458642 BZW458627:CAA458642 CJS458627:CJW458642 CTO458627:CTS458642 DDK458627:DDO458642 DNG458627:DNK458642 DXC458627:DXG458642 EGY458627:EHC458642 EQU458627:EQY458642 FAQ458627:FAU458642 FKM458627:FKQ458642 FUI458627:FUM458642 GEE458627:GEI458642 GOA458627:GOE458642 GXW458627:GYA458642 HHS458627:HHW458642 HRO458627:HRS458642 IBK458627:IBO458642 ILG458627:ILK458642 IVC458627:IVG458642 JEY458627:JFC458642 JOU458627:JOY458642 JYQ458627:JYU458642 KIM458627:KIQ458642 KSI458627:KSM458642 LCE458627:LCI458642 LMA458627:LME458642 LVW458627:LWA458642 MFS458627:MFW458642 MPO458627:MPS458642 MZK458627:MZO458642 NJG458627:NJK458642 NTC458627:NTG458642 OCY458627:ODC458642 OMU458627:OMY458642 OWQ458627:OWU458642 PGM458627:PGQ458642 PQI458627:PQM458642 QAE458627:QAI458642 QKA458627:QKE458642 QTW458627:QUA458642 RDS458627:RDW458642 RNO458627:RNS458642 RXK458627:RXO458642 SHG458627:SHK458642 SRC458627:SRG458642 TAY458627:TBC458642 TKU458627:TKY458642 TUQ458627:TUU458642 UEM458627:UEQ458642 UOI458627:UOM458642 UYE458627:UYI458642 VIA458627:VIE458642 VRW458627:VSA458642 WBS458627:WBW458642 WLO458627:WLS458642 WVK458627:WVO458642 D524163:H524178 IY524163:JC524178 SU524163:SY524178 ACQ524163:ACU524178 AMM524163:AMQ524178 AWI524163:AWM524178 BGE524163:BGI524178 BQA524163:BQE524178 BZW524163:CAA524178 CJS524163:CJW524178 CTO524163:CTS524178 DDK524163:DDO524178 DNG524163:DNK524178 DXC524163:DXG524178 EGY524163:EHC524178 EQU524163:EQY524178 FAQ524163:FAU524178 FKM524163:FKQ524178 FUI524163:FUM524178 GEE524163:GEI524178 GOA524163:GOE524178 GXW524163:GYA524178 HHS524163:HHW524178 HRO524163:HRS524178 IBK524163:IBO524178 ILG524163:ILK524178 IVC524163:IVG524178 JEY524163:JFC524178 JOU524163:JOY524178 JYQ524163:JYU524178 KIM524163:KIQ524178 KSI524163:KSM524178 LCE524163:LCI524178 LMA524163:LME524178 LVW524163:LWA524178 MFS524163:MFW524178 MPO524163:MPS524178 MZK524163:MZO524178 NJG524163:NJK524178 NTC524163:NTG524178 OCY524163:ODC524178 OMU524163:OMY524178 OWQ524163:OWU524178 PGM524163:PGQ524178 PQI524163:PQM524178 QAE524163:QAI524178 QKA524163:QKE524178 QTW524163:QUA524178 RDS524163:RDW524178 RNO524163:RNS524178 RXK524163:RXO524178 SHG524163:SHK524178 SRC524163:SRG524178 TAY524163:TBC524178 TKU524163:TKY524178 TUQ524163:TUU524178 UEM524163:UEQ524178 UOI524163:UOM524178 UYE524163:UYI524178 VIA524163:VIE524178 VRW524163:VSA524178 WBS524163:WBW524178 WLO524163:WLS524178 WVK524163:WVO524178 D589699:H589714 IY589699:JC589714 SU589699:SY589714 ACQ589699:ACU589714 AMM589699:AMQ589714 AWI589699:AWM589714 BGE589699:BGI589714 BQA589699:BQE589714 BZW589699:CAA589714 CJS589699:CJW589714 CTO589699:CTS589714 DDK589699:DDO589714 DNG589699:DNK589714 DXC589699:DXG589714 EGY589699:EHC589714 EQU589699:EQY589714 FAQ589699:FAU589714 FKM589699:FKQ589714 FUI589699:FUM589714 GEE589699:GEI589714 GOA589699:GOE589714 GXW589699:GYA589714 HHS589699:HHW589714 HRO589699:HRS589714 IBK589699:IBO589714 ILG589699:ILK589714 IVC589699:IVG589714 JEY589699:JFC589714 JOU589699:JOY589714 JYQ589699:JYU589714 KIM589699:KIQ589714 KSI589699:KSM589714 LCE589699:LCI589714 LMA589699:LME589714 LVW589699:LWA589714 MFS589699:MFW589714 MPO589699:MPS589714 MZK589699:MZO589714 NJG589699:NJK589714 NTC589699:NTG589714 OCY589699:ODC589714 OMU589699:OMY589714 OWQ589699:OWU589714 PGM589699:PGQ589714 PQI589699:PQM589714 QAE589699:QAI589714 QKA589699:QKE589714 QTW589699:QUA589714 RDS589699:RDW589714 RNO589699:RNS589714 RXK589699:RXO589714 SHG589699:SHK589714 SRC589699:SRG589714 TAY589699:TBC589714 TKU589699:TKY589714 TUQ589699:TUU589714 UEM589699:UEQ589714 UOI589699:UOM589714 UYE589699:UYI589714 VIA589699:VIE589714 VRW589699:VSA589714 WBS589699:WBW589714 WLO589699:WLS589714 WVK589699:WVO589714 D655235:H655250 IY655235:JC655250 SU655235:SY655250 ACQ655235:ACU655250 AMM655235:AMQ655250 AWI655235:AWM655250 BGE655235:BGI655250 BQA655235:BQE655250 BZW655235:CAA655250 CJS655235:CJW655250 CTO655235:CTS655250 DDK655235:DDO655250 DNG655235:DNK655250 DXC655235:DXG655250 EGY655235:EHC655250 EQU655235:EQY655250 FAQ655235:FAU655250 FKM655235:FKQ655250 FUI655235:FUM655250 GEE655235:GEI655250 GOA655235:GOE655250 GXW655235:GYA655250 HHS655235:HHW655250 HRO655235:HRS655250 IBK655235:IBO655250 ILG655235:ILK655250 IVC655235:IVG655250 JEY655235:JFC655250 JOU655235:JOY655250 JYQ655235:JYU655250 KIM655235:KIQ655250 KSI655235:KSM655250 LCE655235:LCI655250 LMA655235:LME655250 LVW655235:LWA655250 MFS655235:MFW655250 MPO655235:MPS655250 MZK655235:MZO655250 NJG655235:NJK655250 NTC655235:NTG655250 OCY655235:ODC655250 OMU655235:OMY655250 OWQ655235:OWU655250 PGM655235:PGQ655250 PQI655235:PQM655250 QAE655235:QAI655250 QKA655235:QKE655250 QTW655235:QUA655250 RDS655235:RDW655250 RNO655235:RNS655250 RXK655235:RXO655250 SHG655235:SHK655250 SRC655235:SRG655250 TAY655235:TBC655250 TKU655235:TKY655250 TUQ655235:TUU655250 UEM655235:UEQ655250 UOI655235:UOM655250 UYE655235:UYI655250 VIA655235:VIE655250 VRW655235:VSA655250 WBS655235:WBW655250 WLO655235:WLS655250 WVK655235:WVO655250 D720771:H720786 IY720771:JC720786 SU720771:SY720786 ACQ720771:ACU720786 AMM720771:AMQ720786 AWI720771:AWM720786 BGE720771:BGI720786 BQA720771:BQE720786 BZW720771:CAA720786 CJS720771:CJW720786 CTO720771:CTS720786 DDK720771:DDO720786 DNG720771:DNK720786 DXC720771:DXG720786 EGY720771:EHC720786 EQU720771:EQY720786 FAQ720771:FAU720786 FKM720771:FKQ720786 FUI720771:FUM720786 GEE720771:GEI720786 GOA720771:GOE720786 GXW720771:GYA720786 HHS720771:HHW720786 HRO720771:HRS720786 IBK720771:IBO720786 ILG720771:ILK720786 IVC720771:IVG720786 JEY720771:JFC720786 JOU720771:JOY720786 JYQ720771:JYU720786 KIM720771:KIQ720786 KSI720771:KSM720786 LCE720771:LCI720786 LMA720771:LME720786 LVW720771:LWA720786 MFS720771:MFW720786 MPO720771:MPS720786 MZK720771:MZO720786 NJG720771:NJK720786 NTC720771:NTG720786 OCY720771:ODC720786 OMU720771:OMY720786 OWQ720771:OWU720786 PGM720771:PGQ720786 PQI720771:PQM720786 QAE720771:QAI720786 QKA720771:QKE720786 QTW720771:QUA720786 RDS720771:RDW720786 RNO720771:RNS720786 RXK720771:RXO720786 SHG720771:SHK720786 SRC720771:SRG720786 TAY720771:TBC720786 TKU720771:TKY720786 TUQ720771:TUU720786 UEM720771:UEQ720786 UOI720771:UOM720786 UYE720771:UYI720786 VIA720771:VIE720786 VRW720771:VSA720786 WBS720771:WBW720786 WLO720771:WLS720786 WVK720771:WVO720786 D786307:H786322 IY786307:JC786322 SU786307:SY786322 ACQ786307:ACU786322 AMM786307:AMQ786322 AWI786307:AWM786322 BGE786307:BGI786322 BQA786307:BQE786322 BZW786307:CAA786322 CJS786307:CJW786322 CTO786307:CTS786322 DDK786307:DDO786322 DNG786307:DNK786322 DXC786307:DXG786322 EGY786307:EHC786322 EQU786307:EQY786322 FAQ786307:FAU786322 FKM786307:FKQ786322 FUI786307:FUM786322 GEE786307:GEI786322 GOA786307:GOE786322 GXW786307:GYA786322 HHS786307:HHW786322 HRO786307:HRS786322 IBK786307:IBO786322 ILG786307:ILK786322 IVC786307:IVG786322 JEY786307:JFC786322 JOU786307:JOY786322 JYQ786307:JYU786322 KIM786307:KIQ786322 KSI786307:KSM786322 LCE786307:LCI786322 LMA786307:LME786322 LVW786307:LWA786322 MFS786307:MFW786322 MPO786307:MPS786322 MZK786307:MZO786322 NJG786307:NJK786322 NTC786307:NTG786322 OCY786307:ODC786322 OMU786307:OMY786322 OWQ786307:OWU786322 PGM786307:PGQ786322 PQI786307:PQM786322 QAE786307:QAI786322 QKA786307:QKE786322 QTW786307:QUA786322 RDS786307:RDW786322 RNO786307:RNS786322 RXK786307:RXO786322 SHG786307:SHK786322 SRC786307:SRG786322 TAY786307:TBC786322 TKU786307:TKY786322 TUQ786307:TUU786322 UEM786307:UEQ786322 UOI786307:UOM786322 UYE786307:UYI786322 VIA786307:VIE786322 VRW786307:VSA786322 WBS786307:WBW786322 WLO786307:WLS786322 WVK786307:WVO786322 D851843:H851858 IY851843:JC851858 SU851843:SY851858 ACQ851843:ACU851858 AMM851843:AMQ851858 AWI851843:AWM851858 BGE851843:BGI851858 BQA851843:BQE851858 BZW851843:CAA851858 CJS851843:CJW851858 CTO851843:CTS851858 DDK851843:DDO851858 DNG851843:DNK851858 DXC851843:DXG851858 EGY851843:EHC851858 EQU851843:EQY851858 FAQ851843:FAU851858 FKM851843:FKQ851858 FUI851843:FUM851858 GEE851843:GEI851858 GOA851843:GOE851858 GXW851843:GYA851858 HHS851843:HHW851858 HRO851843:HRS851858 IBK851843:IBO851858 ILG851843:ILK851858 IVC851843:IVG851858 JEY851843:JFC851858 JOU851843:JOY851858 JYQ851843:JYU851858 KIM851843:KIQ851858 KSI851843:KSM851858 LCE851843:LCI851858 LMA851843:LME851858 LVW851843:LWA851858 MFS851843:MFW851858 MPO851843:MPS851858 MZK851843:MZO851858 NJG851843:NJK851858 NTC851843:NTG851858 OCY851843:ODC851858 OMU851843:OMY851858 OWQ851843:OWU851858 PGM851843:PGQ851858 PQI851843:PQM851858 QAE851843:QAI851858 QKA851843:QKE851858 QTW851843:QUA851858 RDS851843:RDW851858 RNO851843:RNS851858 RXK851843:RXO851858 SHG851843:SHK851858 SRC851843:SRG851858 TAY851843:TBC851858 TKU851843:TKY851858 TUQ851843:TUU851858 UEM851843:UEQ851858 UOI851843:UOM851858 UYE851843:UYI851858 VIA851843:VIE851858 VRW851843:VSA851858 WBS851843:WBW851858 WLO851843:WLS851858 WVK851843:WVO851858 D917379:H917394 IY917379:JC917394 SU917379:SY917394 ACQ917379:ACU917394 AMM917379:AMQ917394 AWI917379:AWM917394 BGE917379:BGI917394 BQA917379:BQE917394 BZW917379:CAA917394 CJS917379:CJW917394 CTO917379:CTS917394 DDK917379:DDO917394 DNG917379:DNK917394 DXC917379:DXG917394 EGY917379:EHC917394 EQU917379:EQY917394 FAQ917379:FAU917394 FKM917379:FKQ917394 FUI917379:FUM917394 GEE917379:GEI917394 GOA917379:GOE917394 GXW917379:GYA917394 HHS917379:HHW917394 HRO917379:HRS917394 IBK917379:IBO917394 ILG917379:ILK917394 IVC917379:IVG917394 JEY917379:JFC917394 JOU917379:JOY917394 JYQ917379:JYU917394 KIM917379:KIQ917394 KSI917379:KSM917394 LCE917379:LCI917394 LMA917379:LME917394 LVW917379:LWA917394 MFS917379:MFW917394 MPO917379:MPS917394 MZK917379:MZO917394 NJG917379:NJK917394 NTC917379:NTG917394 OCY917379:ODC917394 OMU917379:OMY917394 OWQ917379:OWU917394 PGM917379:PGQ917394 PQI917379:PQM917394 QAE917379:QAI917394 QKA917379:QKE917394 QTW917379:QUA917394 RDS917379:RDW917394 RNO917379:RNS917394 RXK917379:RXO917394 SHG917379:SHK917394 SRC917379:SRG917394 TAY917379:TBC917394 TKU917379:TKY917394 TUQ917379:TUU917394 UEM917379:UEQ917394 UOI917379:UOM917394 UYE917379:UYI917394 VIA917379:VIE917394 VRW917379:VSA917394 WBS917379:WBW917394 WLO917379:WLS917394 WVK917379:WVO917394 D982915:H982930 IY982915:JC982930 SU982915:SY982930 ACQ982915:ACU982930 AMM982915:AMQ982930 AWI982915:AWM982930 BGE982915:BGI982930 BQA982915:BQE982930 BZW982915:CAA982930 CJS982915:CJW982930 CTO982915:CTS982930 DDK982915:DDO982930 DNG982915:DNK982930 DXC982915:DXG982930 EGY982915:EHC982930 EQU982915:EQY982930 FAQ982915:FAU982930 FKM982915:FKQ982930 FUI982915:FUM982930 GEE982915:GEI982930 GOA982915:GOE982930 GXW982915:GYA982930 HHS982915:HHW982930 HRO982915:HRS982930 IBK982915:IBO982930 ILG982915:ILK982930 IVC982915:IVG982930 JEY982915:JFC982930 JOU982915:JOY982930 JYQ982915:JYU982930 KIM982915:KIQ982930 KSI982915:KSM982930 LCE982915:LCI982930 LMA982915:LME982930 LVW982915:LWA982930 MFS982915:MFW982930 MPO982915:MPS982930 MZK982915:MZO982930 NJG982915:NJK982930 NTC982915:NTG982930 OCY982915:ODC982930 OMU982915:OMY982930 OWQ982915:OWU982930 PGM982915:PGQ982930 PQI982915:PQM982930 QAE982915:QAI982930 QKA982915:QKE982930 QTW982915:QUA982930 RDS982915:RDW982930 RNO982915:RNS982930 RXK982915:RXO982930 SHG982915:SHK982930 SRC982915:SRG982930 TAY982915:TBC982930 TKU982915:TKY982930 TUQ982915:TUU982930 UEM982915:UEQ982930 UOI982915:UOM982930 UYE982915:UYI982930 VIA982915:VIE982930 VRW982915:VSA982930 WBS982915:WBW982930 WLO982915:WLS982930 WVK982915:WVO982930 WLU982909:WLV982909 IW8:IW23 SS8:SS23 ACO8:ACO23 AMK8:AMK23 AWG8:AWG23 BGC8:BGC23 BPY8:BPY23 BZU8:BZU23 CJQ8:CJQ23 CTM8:CTM23 DDI8:DDI23 DNE8:DNE23 DXA8:DXA23 EGW8:EGW23 EQS8:EQS23 FAO8:FAO23 FKK8:FKK23 FUG8:FUG23 GEC8:GEC23 GNY8:GNY23 GXU8:GXU23 HHQ8:HHQ23 HRM8:HRM23 IBI8:IBI23 ILE8:ILE23 IVA8:IVA23 JEW8:JEW23 JOS8:JOS23 JYO8:JYO23 KIK8:KIK23 KSG8:KSG23 LCC8:LCC23 LLY8:LLY23 LVU8:LVU23 MFQ8:MFQ23 MPM8:MPM23 MZI8:MZI23 NJE8:NJE23 NTA8:NTA23 OCW8:OCW23 OMS8:OMS23 OWO8:OWO23 PGK8:PGK23 PQG8:PQG23 QAC8:QAC23 QJY8:QJY23 QTU8:QTU23 RDQ8:RDQ23 RNM8:RNM23 RXI8:RXI23 SHE8:SHE23 SRA8:SRA23 TAW8:TAW23 TKS8:TKS23 TUO8:TUO23 UEK8:UEK23 UOG8:UOG23 UYC8:UYC23 VHY8:VHY23 VRU8:VRU23 WBQ8:WBQ23 WLM8:WLM23 WVI8:WVI23 B65411:B65426 IW65411:IW65426 SS65411:SS65426 ACO65411:ACO65426 AMK65411:AMK65426 AWG65411:AWG65426 BGC65411:BGC65426 BPY65411:BPY65426 BZU65411:BZU65426 CJQ65411:CJQ65426 CTM65411:CTM65426 DDI65411:DDI65426 DNE65411:DNE65426 DXA65411:DXA65426 EGW65411:EGW65426 EQS65411:EQS65426 FAO65411:FAO65426 FKK65411:FKK65426 FUG65411:FUG65426 GEC65411:GEC65426 GNY65411:GNY65426 GXU65411:GXU65426 HHQ65411:HHQ65426 HRM65411:HRM65426 IBI65411:IBI65426 ILE65411:ILE65426 IVA65411:IVA65426 JEW65411:JEW65426 JOS65411:JOS65426 JYO65411:JYO65426 KIK65411:KIK65426 KSG65411:KSG65426 LCC65411:LCC65426 LLY65411:LLY65426 LVU65411:LVU65426 MFQ65411:MFQ65426 MPM65411:MPM65426 MZI65411:MZI65426 NJE65411:NJE65426 NTA65411:NTA65426 OCW65411:OCW65426 OMS65411:OMS65426 OWO65411:OWO65426 PGK65411:PGK65426 PQG65411:PQG65426 QAC65411:QAC65426 QJY65411:QJY65426 QTU65411:QTU65426 RDQ65411:RDQ65426 RNM65411:RNM65426 RXI65411:RXI65426 SHE65411:SHE65426 SRA65411:SRA65426 TAW65411:TAW65426 TKS65411:TKS65426 TUO65411:TUO65426 UEK65411:UEK65426 UOG65411:UOG65426 UYC65411:UYC65426 VHY65411:VHY65426 VRU65411:VRU65426 WBQ65411:WBQ65426 WLM65411:WLM65426 WVI65411:WVI65426 B130947:B130962 IW130947:IW130962 SS130947:SS130962 ACO130947:ACO130962 AMK130947:AMK130962 AWG130947:AWG130962 BGC130947:BGC130962 BPY130947:BPY130962 BZU130947:BZU130962 CJQ130947:CJQ130962 CTM130947:CTM130962 DDI130947:DDI130962 DNE130947:DNE130962 DXA130947:DXA130962 EGW130947:EGW130962 EQS130947:EQS130962 FAO130947:FAO130962 FKK130947:FKK130962 FUG130947:FUG130962 GEC130947:GEC130962 GNY130947:GNY130962 GXU130947:GXU130962 HHQ130947:HHQ130962 HRM130947:HRM130962 IBI130947:IBI130962 ILE130947:ILE130962 IVA130947:IVA130962 JEW130947:JEW130962 JOS130947:JOS130962 JYO130947:JYO130962 KIK130947:KIK130962 KSG130947:KSG130962 LCC130947:LCC130962 LLY130947:LLY130962 LVU130947:LVU130962 MFQ130947:MFQ130962 MPM130947:MPM130962 MZI130947:MZI130962 NJE130947:NJE130962 NTA130947:NTA130962 OCW130947:OCW130962 OMS130947:OMS130962 OWO130947:OWO130962 PGK130947:PGK130962 PQG130947:PQG130962 QAC130947:QAC130962 QJY130947:QJY130962 QTU130947:QTU130962 RDQ130947:RDQ130962 RNM130947:RNM130962 RXI130947:RXI130962 SHE130947:SHE130962 SRA130947:SRA130962 TAW130947:TAW130962 TKS130947:TKS130962 TUO130947:TUO130962 UEK130947:UEK130962 UOG130947:UOG130962 UYC130947:UYC130962 VHY130947:VHY130962 VRU130947:VRU130962 WBQ130947:WBQ130962 WLM130947:WLM130962 WVI130947:WVI130962 B196483:B196498 IW196483:IW196498 SS196483:SS196498 ACO196483:ACO196498 AMK196483:AMK196498 AWG196483:AWG196498 BGC196483:BGC196498 BPY196483:BPY196498 BZU196483:BZU196498 CJQ196483:CJQ196498 CTM196483:CTM196498 DDI196483:DDI196498 DNE196483:DNE196498 DXA196483:DXA196498 EGW196483:EGW196498 EQS196483:EQS196498 FAO196483:FAO196498 FKK196483:FKK196498 FUG196483:FUG196498 GEC196483:GEC196498 GNY196483:GNY196498 GXU196483:GXU196498 HHQ196483:HHQ196498 HRM196483:HRM196498 IBI196483:IBI196498 ILE196483:ILE196498 IVA196483:IVA196498 JEW196483:JEW196498 JOS196483:JOS196498 JYO196483:JYO196498 KIK196483:KIK196498 KSG196483:KSG196498 LCC196483:LCC196498 LLY196483:LLY196498 LVU196483:LVU196498 MFQ196483:MFQ196498 MPM196483:MPM196498 MZI196483:MZI196498 NJE196483:NJE196498 NTA196483:NTA196498 OCW196483:OCW196498 OMS196483:OMS196498 OWO196483:OWO196498 PGK196483:PGK196498 PQG196483:PQG196498 QAC196483:QAC196498 QJY196483:QJY196498 QTU196483:QTU196498 RDQ196483:RDQ196498 RNM196483:RNM196498 RXI196483:RXI196498 SHE196483:SHE196498 SRA196483:SRA196498 TAW196483:TAW196498 TKS196483:TKS196498 TUO196483:TUO196498 UEK196483:UEK196498 UOG196483:UOG196498 UYC196483:UYC196498 VHY196483:VHY196498 VRU196483:VRU196498 WBQ196483:WBQ196498 WLM196483:WLM196498 WVI196483:WVI196498 B262019:B262034 IW262019:IW262034 SS262019:SS262034 ACO262019:ACO262034 AMK262019:AMK262034 AWG262019:AWG262034 BGC262019:BGC262034 BPY262019:BPY262034 BZU262019:BZU262034 CJQ262019:CJQ262034 CTM262019:CTM262034 DDI262019:DDI262034 DNE262019:DNE262034 DXA262019:DXA262034 EGW262019:EGW262034 EQS262019:EQS262034 FAO262019:FAO262034 FKK262019:FKK262034 FUG262019:FUG262034 GEC262019:GEC262034 GNY262019:GNY262034 GXU262019:GXU262034 HHQ262019:HHQ262034 HRM262019:HRM262034 IBI262019:IBI262034 ILE262019:ILE262034 IVA262019:IVA262034 JEW262019:JEW262034 JOS262019:JOS262034 JYO262019:JYO262034 KIK262019:KIK262034 KSG262019:KSG262034 LCC262019:LCC262034 LLY262019:LLY262034 LVU262019:LVU262034 MFQ262019:MFQ262034 MPM262019:MPM262034 MZI262019:MZI262034 NJE262019:NJE262034 NTA262019:NTA262034 OCW262019:OCW262034 OMS262019:OMS262034 OWO262019:OWO262034 PGK262019:PGK262034 PQG262019:PQG262034 QAC262019:QAC262034 QJY262019:QJY262034 QTU262019:QTU262034 RDQ262019:RDQ262034 RNM262019:RNM262034 RXI262019:RXI262034 SHE262019:SHE262034 SRA262019:SRA262034 TAW262019:TAW262034 TKS262019:TKS262034 TUO262019:TUO262034 UEK262019:UEK262034 UOG262019:UOG262034 UYC262019:UYC262034 VHY262019:VHY262034 VRU262019:VRU262034 WBQ262019:WBQ262034 WLM262019:WLM262034 WVI262019:WVI262034 B327555:B327570 IW327555:IW327570 SS327555:SS327570 ACO327555:ACO327570 AMK327555:AMK327570 AWG327555:AWG327570 BGC327555:BGC327570 BPY327555:BPY327570 BZU327555:BZU327570 CJQ327555:CJQ327570 CTM327555:CTM327570 DDI327555:DDI327570 DNE327555:DNE327570 DXA327555:DXA327570 EGW327555:EGW327570 EQS327555:EQS327570 FAO327555:FAO327570 FKK327555:FKK327570 FUG327555:FUG327570 GEC327555:GEC327570 GNY327555:GNY327570 GXU327555:GXU327570 HHQ327555:HHQ327570 HRM327555:HRM327570 IBI327555:IBI327570 ILE327555:ILE327570 IVA327555:IVA327570 JEW327555:JEW327570 JOS327555:JOS327570 JYO327555:JYO327570 KIK327555:KIK327570 KSG327555:KSG327570 LCC327555:LCC327570 LLY327555:LLY327570 LVU327555:LVU327570 MFQ327555:MFQ327570 MPM327555:MPM327570 MZI327555:MZI327570 NJE327555:NJE327570 NTA327555:NTA327570 OCW327555:OCW327570 OMS327555:OMS327570 OWO327555:OWO327570 PGK327555:PGK327570 PQG327555:PQG327570 QAC327555:QAC327570 QJY327555:QJY327570 QTU327555:QTU327570 RDQ327555:RDQ327570 RNM327555:RNM327570 RXI327555:RXI327570 SHE327555:SHE327570 SRA327555:SRA327570 TAW327555:TAW327570 TKS327555:TKS327570 TUO327555:TUO327570 UEK327555:UEK327570 UOG327555:UOG327570 UYC327555:UYC327570 VHY327555:VHY327570 VRU327555:VRU327570 WBQ327555:WBQ327570 WLM327555:WLM327570 WVI327555:WVI327570 B393091:B393106 IW393091:IW393106 SS393091:SS393106 ACO393091:ACO393106 AMK393091:AMK393106 AWG393091:AWG393106 BGC393091:BGC393106 BPY393091:BPY393106 BZU393091:BZU393106 CJQ393091:CJQ393106 CTM393091:CTM393106 DDI393091:DDI393106 DNE393091:DNE393106 DXA393091:DXA393106 EGW393091:EGW393106 EQS393091:EQS393106 FAO393091:FAO393106 FKK393091:FKK393106 FUG393091:FUG393106 GEC393091:GEC393106 GNY393091:GNY393106 GXU393091:GXU393106 HHQ393091:HHQ393106 HRM393091:HRM393106 IBI393091:IBI393106 ILE393091:ILE393106 IVA393091:IVA393106 JEW393091:JEW393106 JOS393091:JOS393106 JYO393091:JYO393106 KIK393091:KIK393106 KSG393091:KSG393106 LCC393091:LCC393106 LLY393091:LLY393106 LVU393091:LVU393106 MFQ393091:MFQ393106 MPM393091:MPM393106 MZI393091:MZI393106 NJE393091:NJE393106 NTA393091:NTA393106 OCW393091:OCW393106 OMS393091:OMS393106 OWO393091:OWO393106 PGK393091:PGK393106 PQG393091:PQG393106 QAC393091:QAC393106 QJY393091:QJY393106 QTU393091:QTU393106 RDQ393091:RDQ393106 RNM393091:RNM393106 RXI393091:RXI393106 SHE393091:SHE393106 SRA393091:SRA393106 TAW393091:TAW393106 TKS393091:TKS393106 TUO393091:TUO393106 UEK393091:UEK393106 UOG393091:UOG393106 UYC393091:UYC393106 VHY393091:VHY393106 VRU393091:VRU393106 WBQ393091:WBQ393106 WLM393091:WLM393106 WVI393091:WVI393106 B458627:B458642 IW458627:IW458642 SS458627:SS458642 ACO458627:ACO458642 AMK458627:AMK458642 AWG458627:AWG458642 BGC458627:BGC458642 BPY458627:BPY458642 BZU458627:BZU458642 CJQ458627:CJQ458642 CTM458627:CTM458642 DDI458627:DDI458642 DNE458627:DNE458642 DXA458627:DXA458642 EGW458627:EGW458642 EQS458627:EQS458642 FAO458627:FAO458642 FKK458627:FKK458642 FUG458627:FUG458642 GEC458627:GEC458642 GNY458627:GNY458642 GXU458627:GXU458642 HHQ458627:HHQ458642 HRM458627:HRM458642 IBI458627:IBI458642 ILE458627:ILE458642 IVA458627:IVA458642 JEW458627:JEW458642 JOS458627:JOS458642 JYO458627:JYO458642 KIK458627:KIK458642 KSG458627:KSG458642 LCC458627:LCC458642 LLY458627:LLY458642 LVU458627:LVU458642 MFQ458627:MFQ458642 MPM458627:MPM458642 MZI458627:MZI458642 NJE458627:NJE458642 NTA458627:NTA458642 OCW458627:OCW458642 OMS458627:OMS458642 OWO458627:OWO458642 PGK458627:PGK458642 PQG458627:PQG458642 QAC458627:QAC458642 QJY458627:QJY458642 QTU458627:QTU458642 RDQ458627:RDQ458642 RNM458627:RNM458642 RXI458627:RXI458642 SHE458627:SHE458642 SRA458627:SRA458642 TAW458627:TAW458642 TKS458627:TKS458642 TUO458627:TUO458642 UEK458627:UEK458642 UOG458627:UOG458642 UYC458627:UYC458642 VHY458627:VHY458642 VRU458627:VRU458642 WBQ458627:WBQ458642 WLM458627:WLM458642 WVI458627:WVI458642 B524163:B524178 IW524163:IW524178 SS524163:SS524178 ACO524163:ACO524178 AMK524163:AMK524178 AWG524163:AWG524178 BGC524163:BGC524178 BPY524163:BPY524178 BZU524163:BZU524178 CJQ524163:CJQ524178 CTM524163:CTM524178 DDI524163:DDI524178 DNE524163:DNE524178 DXA524163:DXA524178 EGW524163:EGW524178 EQS524163:EQS524178 FAO524163:FAO524178 FKK524163:FKK524178 FUG524163:FUG524178 GEC524163:GEC524178 GNY524163:GNY524178 GXU524163:GXU524178 HHQ524163:HHQ524178 HRM524163:HRM524178 IBI524163:IBI524178 ILE524163:ILE524178 IVA524163:IVA524178 JEW524163:JEW524178 JOS524163:JOS524178 JYO524163:JYO524178 KIK524163:KIK524178 KSG524163:KSG524178 LCC524163:LCC524178 LLY524163:LLY524178 LVU524163:LVU524178 MFQ524163:MFQ524178 MPM524163:MPM524178 MZI524163:MZI524178 NJE524163:NJE524178 NTA524163:NTA524178 OCW524163:OCW524178 OMS524163:OMS524178 OWO524163:OWO524178 PGK524163:PGK524178 PQG524163:PQG524178 QAC524163:QAC524178 QJY524163:QJY524178 QTU524163:QTU524178 RDQ524163:RDQ524178 RNM524163:RNM524178 RXI524163:RXI524178 SHE524163:SHE524178 SRA524163:SRA524178 TAW524163:TAW524178 TKS524163:TKS524178 TUO524163:TUO524178 UEK524163:UEK524178 UOG524163:UOG524178 UYC524163:UYC524178 VHY524163:VHY524178 VRU524163:VRU524178 WBQ524163:WBQ524178 WLM524163:WLM524178 WVI524163:WVI524178 B589699:B589714 IW589699:IW589714 SS589699:SS589714 ACO589699:ACO589714 AMK589699:AMK589714 AWG589699:AWG589714 BGC589699:BGC589714 BPY589699:BPY589714 BZU589699:BZU589714 CJQ589699:CJQ589714 CTM589699:CTM589714 DDI589699:DDI589714 DNE589699:DNE589714 DXA589699:DXA589714 EGW589699:EGW589714 EQS589699:EQS589714 FAO589699:FAO589714 FKK589699:FKK589714 FUG589699:FUG589714 GEC589699:GEC589714 GNY589699:GNY589714 GXU589699:GXU589714 HHQ589699:HHQ589714 HRM589699:HRM589714 IBI589699:IBI589714 ILE589699:ILE589714 IVA589699:IVA589714 JEW589699:JEW589714 JOS589699:JOS589714 JYO589699:JYO589714 KIK589699:KIK589714 KSG589699:KSG589714 LCC589699:LCC589714 LLY589699:LLY589714 LVU589699:LVU589714 MFQ589699:MFQ589714 MPM589699:MPM589714 MZI589699:MZI589714 NJE589699:NJE589714 NTA589699:NTA589714 OCW589699:OCW589714 OMS589699:OMS589714 OWO589699:OWO589714 PGK589699:PGK589714 PQG589699:PQG589714 QAC589699:QAC589714 QJY589699:QJY589714 QTU589699:QTU589714 RDQ589699:RDQ589714 RNM589699:RNM589714 RXI589699:RXI589714 SHE589699:SHE589714 SRA589699:SRA589714 TAW589699:TAW589714 TKS589699:TKS589714 TUO589699:TUO589714 UEK589699:UEK589714 UOG589699:UOG589714 UYC589699:UYC589714 VHY589699:VHY589714 VRU589699:VRU589714 WBQ589699:WBQ589714 WLM589699:WLM589714 WVI589699:WVI589714 B655235:B655250 IW655235:IW655250 SS655235:SS655250 ACO655235:ACO655250 AMK655235:AMK655250 AWG655235:AWG655250 BGC655235:BGC655250 BPY655235:BPY655250 BZU655235:BZU655250 CJQ655235:CJQ655250 CTM655235:CTM655250 DDI655235:DDI655250 DNE655235:DNE655250 DXA655235:DXA655250 EGW655235:EGW655250 EQS655235:EQS655250 FAO655235:FAO655250 FKK655235:FKK655250 FUG655235:FUG655250 GEC655235:GEC655250 GNY655235:GNY655250 GXU655235:GXU655250 HHQ655235:HHQ655250 HRM655235:HRM655250 IBI655235:IBI655250 ILE655235:ILE655250 IVA655235:IVA655250 JEW655235:JEW655250 JOS655235:JOS655250 JYO655235:JYO655250 KIK655235:KIK655250 KSG655235:KSG655250 LCC655235:LCC655250 LLY655235:LLY655250 LVU655235:LVU655250 MFQ655235:MFQ655250 MPM655235:MPM655250 MZI655235:MZI655250 NJE655235:NJE655250 NTA655235:NTA655250 OCW655235:OCW655250 OMS655235:OMS655250 OWO655235:OWO655250 PGK655235:PGK655250 PQG655235:PQG655250 QAC655235:QAC655250 QJY655235:QJY655250 QTU655235:QTU655250 RDQ655235:RDQ655250 RNM655235:RNM655250 RXI655235:RXI655250 SHE655235:SHE655250 SRA655235:SRA655250 TAW655235:TAW655250 TKS655235:TKS655250 TUO655235:TUO655250 UEK655235:UEK655250 UOG655235:UOG655250 UYC655235:UYC655250 VHY655235:VHY655250 VRU655235:VRU655250 WBQ655235:WBQ655250 WLM655235:WLM655250 WVI655235:WVI655250 B720771:B720786 IW720771:IW720786 SS720771:SS720786 ACO720771:ACO720786 AMK720771:AMK720786 AWG720771:AWG720786 BGC720771:BGC720786 BPY720771:BPY720786 BZU720771:BZU720786 CJQ720771:CJQ720786 CTM720771:CTM720786 DDI720771:DDI720786 DNE720771:DNE720786 DXA720771:DXA720786 EGW720771:EGW720786 EQS720771:EQS720786 FAO720771:FAO720786 FKK720771:FKK720786 FUG720771:FUG720786 GEC720771:GEC720786 GNY720771:GNY720786 GXU720771:GXU720786 HHQ720771:HHQ720786 HRM720771:HRM720786 IBI720771:IBI720786 ILE720771:ILE720786 IVA720771:IVA720786 JEW720771:JEW720786 JOS720771:JOS720786 JYO720771:JYO720786 KIK720771:KIK720786 KSG720771:KSG720786 LCC720771:LCC720786 LLY720771:LLY720786 LVU720771:LVU720786 MFQ720771:MFQ720786 MPM720771:MPM720786 MZI720771:MZI720786 NJE720771:NJE720786 NTA720771:NTA720786 OCW720771:OCW720786 OMS720771:OMS720786 OWO720771:OWO720786 PGK720771:PGK720786 PQG720771:PQG720786 QAC720771:QAC720786 QJY720771:QJY720786 QTU720771:QTU720786 RDQ720771:RDQ720786 RNM720771:RNM720786 RXI720771:RXI720786 SHE720771:SHE720786 SRA720771:SRA720786 TAW720771:TAW720786 TKS720771:TKS720786 TUO720771:TUO720786 UEK720771:UEK720786 UOG720771:UOG720786 UYC720771:UYC720786 VHY720771:VHY720786 VRU720771:VRU720786 WBQ720771:WBQ720786 WLM720771:WLM720786 WVI720771:WVI720786 B786307:B786322 IW786307:IW786322 SS786307:SS786322 ACO786307:ACO786322 AMK786307:AMK786322 AWG786307:AWG786322 BGC786307:BGC786322 BPY786307:BPY786322 BZU786307:BZU786322 CJQ786307:CJQ786322 CTM786307:CTM786322 DDI786307:DDI786322 DNE786307:DNE786322 DXA786307:DXA786322 EGW786307:EGW786322 EQS786307:EQS786322 FAO786307:FAO786322 FKK786307:FKK786322 FUG786307:FUG786322 GEC786307:GEC786322 GNY786307:GNY786322 GXU786307:GXU786322 HHQ786307:HHQ786322 HRM786307:HRM786322 IBI786307:IBI786322 ILE786307:ILE786322 IVA786307:IVA786322 JEW786307:JEW786322 JOS786307:JOS786322 JYO786307:JYO786322 KIK786307:KIK786322 KSG786307:KSG786322 LCC786307:LCC786322 LLY786307:LLY786322 LVU786307:LVU786322 MFQ786307:MFQ786322 MPM786307:MPM786322 MZI786307:MZI786322 NJE786307:NJE786322 NTA786307:NTA786322 OCW786307:OCW786322 OMS786307:OMS786322 OWO786307:OWO786322 PGK786307:PGK786322 PQG786307:PQG786322 QAC786307:QAC786322 QJY786307:QJY786322 QTU786307:QTU786322 RDQ786307:RDQ786322 RNM786307:RNM786322 RXI786307:RXI786322 SHE786307:SHE786322 SRA786307:SRA786322 TAW786307:TAW786322 TKS786307:TKS786322 TUO786307:TUO786322 UEK786307:UEK786322 UOG786307:UOG786322 UYC786307:UYC786322 VHY786307:VHY786322 VRU786307:VRU786322 WBQ786307:WBQ786322 WLM786307:WLM786322 WVI786307:WVI786322 B851843:B851858 IW851843:IW851858 SS851843:SS851858 ACO851843:ACO851858 AMK851843:AMK851858 AWG851843:AWG851858 BGC851843:BGC851858 BPY851843:BPY851858 BZU851843:BZU851858 CJQ851843:CJQ851858 CTM851843:CTM851858 DDI851843:DDI851858 DNE851843:DNE851858 DXA851843:DXA851858 EGW851843:EGW851858 EQS851843:EQS851858 FAO851843:FAO851858 FKK851843:FKK851858 FUG851843:FUG851858 GEC851843:GEC851858 GNY851843:GNY851858 GXU851843:GXU851858 HHQ851843:HHQ851858 HRM851843:HRM851858 IBI851843:IBI851858 ILE851843:ILE851858 IVA851843:IVA851858 JEW851843:JEW851858 JOS851843:JOS851858 JYO851843:JYO851858 KIK851843:KIK851858 KSG851843:KSG851858 LCC851843:LCC851858 LLY851843:LLY851858 LVU851843:LVU851858 MFQ851843:MFQ851858 MPM851843:MPM851858 MZI851843:MZI851858 NJE851843:NJE851858 NTA851843:NTA851858 OCW851843:OCW851858 OMS851843:OMS851858 OWO851843:OWO851858 PGK851843:PGK851858 PQG851843:PQG851858 QAC851843:QAC851858 QJY851843:QJY851858 QTU851843:QTU851858 RDQ851843:RDQ851858 RNM851843:RNM851858 RXI851843:RXI851858 SHE851843:SHE851858 SRA851843:SRA851858 TAW851843:TAW851858 TKS851843:TKS851858 TUO851843:TUO851858 UEK851843:UEK851858 UOG851843:UOG851858 UYC851843:UYC851858 VHY851843:VHY851858 VRU851843:VRU851858 WBQ851843:WBQ851858 WLM851843:WLM851858 WVI851843:WVI851858 B917379:B917394 IW917379:IW917394 SS917379:SS917394 ACO917379:ACO917394 AMK917379:AMK917394 AWG917379:AWG917394 BGC917379:BGC917394 BPY917379:BPY917394 BZU917379:BZU917394 CJQ917379:CJQ917394 CTM917379:CTM917394 DDI917379:DDI917394 DNE917379:DNE917394 DXA917379:DXA917394 EGW917379:EGW917394 EQS917379:EQS917394 FAO917379:FAO917394 FKK917379:FKK917394 FUG917379:FUG917394 GEC917379:GEC917394 GNY917379:GNY917394 GXU917379:GXU917394 HHQ917379:HHQ917394 HRM917379:HRM917394 IBI917379:IBI917394 ILE917379:ILE917394 IVA917379:IVA917394 JEW917379:JEW917394 JOS917379:JOS917394 JYO917379:JYO917394 KIK917379:KIK917394 KSG917379:KSG917394 LCC917379:LCC917394 LLY917379:LLY917394 LVU917379:LVU917394 MFQ917379:MFQ917394 MPM917379:MPM917394 MZI917379:MZI917394 NJE917379:NJE917394 NTA917379:NTA917394 OCW917379:OCW917394 OMS917379:OMS917394 OWO917379:OWO917394 PGK917379:PGK917394 PQG917379:PQG917394 QAC917379:QAC917394 QJY917379:QJY917394 QTU917379:QTU917394 RDQ917379:RDQ917394 RNM917379:RNM917394 RXI917379:RXI917394 SHE917379:SHE917394 SRA917379:SRA917394 TAW917379:TAW917394 TKS917379:TKS917394 TUO917379:TUO917394 UEK917379:UEK917394 UOG917379:UOG917394 UYC917379:UYC917394 VHY917379:VHY917394 VRU917379:VRU917394 WBQ917379:WBQ917394 WLM917379:WLM917394 WVI917379:WVI917394 B982915:B982930 IW982915:IW982930 SS982915:SS982930 ACO982915:ACO982930 AMK982915:AMK982930 AWG982915:AWG982930 BGC982915:BGC982930 BPY982915:BPY982930 BZU982915:BZU982930 CJQ982915:CJQ982930 CTM982915:CTM982930 DDI982915:DDI982930 DNE982915:DNE982930 DXA982915:DXA982930 EGW982915:EGW982930 EQS982915:EQS982930 FAO982915:FAO982930 FKK982915:FKK982930 FUG982915:FUG982930 GEC982915:GEC982930 GNY982915:GNY982930 GXU982915:GXU982930 HHQ982915:HHQ982930 HRM982915:HRM982930 IBI982915:IBI982930 ILE982915:ILE982930 IVA982915:IVA982930 JEW982915:JEW982930 JOS982915:JOS982930 JYO982915:JYO982930 KIK982915:KIK982930 KSG982915:KSG982930 LCC982915:LCC982930 LLY982915:LLY982930 LVU982915:LVU982930 MFQ982915:MFQ982930 MPM982915:MPM982930 MZI982915:MZI982930 NJE982915:NJE982930 NTA982915:NTA982930 OCW982915:OCW982930 OMS982915:OMS982930 OWO982915:OWO982930 PGK982915:PGK982930 PQG982915:PQG982930 QAC982915:QAC982930 QJY982915:QJY982930 QTU982915:QTU982930 RDQ982915:RDQ982930 RNM982915:RNM982930 RXI982915:RXI982930 SHE982915:SHE982930 SRA982915:SRA982930 TAW982915:TAW982930 TKS982915:TKS982930 TUO982915:TUO982930 UEK982915:UEK982930 UOG982915:UOG982930 UYC982915:UYC982930 VHY982915:VHY982930 VRU982915:VRU982930 WBQ982915:WBQ982930 WLM982915:WLM982930 WVI982915:WVI982930 WVQ982909:WVR982909 JE3:JF3 TA3:TB3 ACW3:ACX3 AMS3:AMT3 AWO3:AWP3 BGK3:BGL3 BQG3:BQH3 CAC3:CAD3 CJY3:CJZ3 CTU3:CTV3 DDQ3:DDR3 DNM3:DNN3 DXI3:DXJ3 EHE3:EHF3 ERA3:ERB3 FAW3:FAX3 FKS3:FKT3 FUO3:FUP3 GEK3:GEL3 GOG3:GOH3 GYC3:GYD3 HHY3:HHZ3 HRU3:HRV3 IBQ3:IBR3 ILM3:ILN3 IVI3:IVJ3 JFE3:JFF3 JPA3:JPB3 JYW3:JYX3 KIS3:KIT3 KSO3:KSP3 LCK3:LCL3 LMG3:LMH3 LWC3:LWD3 MFY3:MFZ3 MPU3:MPV3 MZQ3:MZR3 NJM3:NJN3 NTI3:NTJ3 ODE3:ODF3 ONA3:ONB3 OWW3:OWX3 PGS3:PGT3 PQO3:PQP3 QAK3:QAL3 QKG3:QKH3 QUC3:QUD3 RDY3:RDZ3 RNU3:RNV3 RXQ3:RXR3 SHM3:SHN3 SRI3:SRJ3 TBE3:TBF3 TLA3:TLB3 TUW3:TUX3 UES3:UET3 UOO3:UOP3 UYK3:UYL3 VIG3:VIH3 VSC3:VSD3 WBY3:WBZ3 WLU3:WLV3 WVQ3:WVR3 J65405:K65405 JE65405:JF65405 TA65405:TB65405 ACW65405:ACX65405 AMS65405:AMT65405 AWO65405:AWP65405 BGK65405:BGL65405 BQG65405:BQH65405 CAC65405:CAD65405 CJY65405:CJZ65405 CTU65405:CTV65405 DDQ65405:DDR65405 DNM65405:DNN65405 DXI65405:DXJ65405 EHE65405:EHF65405 ERA65405:ERB65405 FAW65405:FAX65405 FKS65405:FKT65405 FUO65405:FUP65405 GEK65405:GEL65405 GOG65405:GOH65405 GYC65405:GYD65405 HHY65405:HHZ65405 HRU65405:HRV65405 IBQ65405:IBR65405 ILM65405:ILN65405 IVI65405:IVJ65405 JFE65405:JFF65405 JPA65405:JPB65405 JYW65405:JYX65405 KIS65405:KIT65405 KSO65405:KSP65405 LCK65405:LCL65405 LMG65405:LMH65405 LWC65405:LWD65405 MFY65405:MFZ65405 MPU65405:MPV65405 MZQ65405:MZR65405 NJM65405:NJN65405 NTI65405:NTJ65405 ODE65405:ODF65405 ONA65405:ONB65405 OWW65405:OWX65405 PGS65405:PGT65405 PQO65405:PQP65405 QAK65405:QAL65405 QKG65405:QKH65405 QUC65405:QUD65405 RDY65405:RDZ65405 RNU65405:RNV65405 RXQ65405:RXR65405 SHM65405:SHN65405 SRI65405:SRJ65405 TBE65405:TBF65405 TLA65405:TLB65405 TUW65405:TUX65405 UES65405:UET65405 UOO65405:UOP65405 UYK65405:UYL65405 VIG65405:VIH65405 VSC65405:VSD65405 WBY65405:WBZ65405 WLU65405:WLV65405 WVQ65405:WVR65405 J130941:K130941 JE130941:JF130941 TA130941:TB130941 ACW130941:ACX130941 AMS130941:AMT130941 AWO130941:AWP130941 BGK130941:BGL130941 BQG130941:BQH130941 CAC130941:CAD130941 CJY130941:CJZ130941 CTU130941:CTV130941 DDQ130941:DDR130941 DNM130941:DNN130941 DXI130941:DXJ130941 EHE130941:EHF130941 ERA130941:ERB130941 FAW130941:FAX130941 FKS130941:FKT130941 FUO130941:FUP130941 GEK130941:GEL130941 GOG130941:GOH130941 GYC130941:GYD130941 HHY130941:HHZ130941 HRU130941:HRV130941 IBQ130941:IBR130941 ILM130941:ILN130941 IVI130941:IVJ130941 JFE130941:JFF130941 JPA130941:JPB130941 JYW130941:JYX130941 KIS130941:KIT130941 KSO130941:KSP130941 LCK130941:LCL130941 LMG130941:LMH130941 LWC130941:LWD130941 MFY130941:MFZ130941 MPU130941:MPV130941 MZQ130941:MZR130941 NJM130941:NJN130941 NTI130941:NTJ130941 ODE130941:ODF130941 ONA130941:ONB130941 OWW130941:OWX130941 PGS130941:PGT130941 PQO130941:PQP130941 QAK130941:QAL130941 QKG130941:QKH130941 QUC130941:QUD130941 RDY130941:RDZ130941 RNU130941:RNV130941 RXQ130941:RXR130941 SHM130941:SHN130941 SRI130941:SRJ130941 TBE130941:TBF130941 TLA130941:TLB130941 TUW130941:TUX130941 UES130941:UET130941 UOO130941:UOP130941 UYK130941:UYL130941 VIG130941:VIH130941 VSC130941:VSD130941 WBY130941:WBZ130941 WLU130941:WLV130941 WVQ130941:WVR130941 J196477:K196477 JE196477:JF196477 TA196477:TB196477 ACW196477:ACX196477 AMS196477:AMT196477 AWO196477:AWP196477 BGK196477:BGL196477 BQG196477:BQH196477 CAC196477:CAD196477 CJY196477:CJZ196477 CTU196477:CTV196477 DDQ196477:DDR196477 DNM196477:DNN196477 DXI196477:DXJ196477 EHE196477:EHF196477 ERA196477:ERB196477 FAW196477:FAX196477 FKS196477:FKT196477 FUO196477:FUP196477 GEK196477:GEL196477 GOG196477:GOH196477 GYC196477:GYD196477 HHY196477:HHZ196477 HRU196477:HRV196477 IBQ196477:IBR196477 ILM196477:ILN196477 IVI196477:IVJ196477 JFE196477:JFF196477 JPA196477:JPB196477 JYW196477:JYX196477 KIS196477:KIT196477 KSO196477:KSP196477 LCK196477:LCL196477 LMG196477:LMH196477 LWC196477:LWD196477 MFY196477:MFZ196477 MPU196477:MPV196477 MZQ196477:MZR196477 NJM196477:NJN196477 NTI196477:NTJ196477 ODE196477:ODF196477 ONA196477:ONB196477 OWW196477:OWX196477 PGS196477:PGT196477 PQO196477:PQP196477 QAK196477:QAL196477 QKG196477:QKH196477 QUC196477:QUD196477 RDY196477:RDZ196477 RNU196477:RNV196477 RXQ196477:RXR196477 SHM196477:SHN196477 SRI196477:SRJ196477 TBE196477:TBF196477 TLA196477:TLB196477 TUW196477:TUX196477 UES196477:UET196477 UOO196477:UOP196477 UYK196477:UYL196477 VIG196477:VIH196477 VSC196477:VSD196477 WBY196477:WBZ196477 WLU196477:WLV196477 WVQ196477:WVR196477 J262013:K262013 JE262013:JF262013 TA262013:TB262013 ACW262013:ACX262013 AMS262013:AMT262013 AWO262013:AWP262013 BGK262013:BGL262013 BQG262013:BQH262013 CAC262013:CAD262013 CJY262013:CJZ262013 CTU262013:CTV262013 DDQ262013:DDR262013 DNM262013:DNN262013 DXI262013:DXJ262013 EHE262013:EHF262013 ERA262013:ERB262013 FAW262013:FAX262013 FKS262013:FKT262013 FUO262013:FUP262013 GEK262013:GEL262013 GOG262013:GOH262013 GYC262013:GYD262013 HHY262013:HHZ262013 HRU262013:HRV262013 IBQ262013:IBR262013 ILM262013:ILN262013 IVI262013:IVJ262013 JFE262013:JFF262013 JPA262013:JPB262013 JYW262013:JYX262013 KIS262013:KIT262013 KSO262013:KSP262013 LCK262013:LCL262013 LMG262013:LMH262013 LWC262013:LWD262013 MFY262013:MFZ262013 MPU262013:MPV262013 MZQ262013:MZR262013 NJM262013:NJN262013 NTI262013:NTJ262013 ODE262013:ODF262013 ONA262013:ONB262013 OWW262013:OWX262013 PGS262013:PGT262013 PQO262013:PQP262013 QAK262013:QAL262013 QKG262013:QKH262013 QUC262013:QUD262013 RDY262013:RDZ262013 RNU262013:RNV262013 RXQ262013:RXR262013 SHM262013:SHN262013 SRI262013:SRJ262013 TBE262013:TBF262013 TLA262013:TLB262013 TUW262013:TUX262013 UES262013:UET262013 UOO262013:UOP262013 UYK262013:UYL262013 VIG262013:VIH262013 VSC262013:VSD262013 WBY262013:WBZ262013 WLU262013:WLV262013 WVQ262013:WVR262013 J327549:K327549 JE327549:JF327549 TA327549:TB327549 ACW327549:ACX327549 AMS327549:AMT327549 AWO327549:AWP327549 BGK327549:BGL327549 BQG327549:BQH327549 CAC327549:CAD327549 CJY327549:CJZ327549 CTU327549:CTV327549 DDQ327549:DDR327549 DNM327549:DNN327549 DXI327549:DXJ327549 EHE327549:EHF327549 ERA327549:ERB327549 FAW327549:FAX327549 FKS327549:FKT327549 FUO327549:FUP327549 GEK327549:GEL327549 GOG327549:GOH327549 GYC327549:GYD327549 HHY327549:HHZ327549 HRU327549:HRV327549 IBQ327549:IBR327549 ILM327549:ILN327549 IVI327549:IVJ327549 JFE327549:JFF327549 JPA327549:JPB327549 JYW327549:JYX327549 KIS327549:KIT327549 KSO327549:KSP327549 LCK327549:LCL327549 LMG327549:LMH327549 LWC327549:LWD327549 MFY327549:MFZ327549 MPU327549:MPV327549 MZQ327549:MZR327549 NJM327549:NJN327549 NTI327549:NTJ327549 ODE327549:ODF327549 ONA327549:ONB327549 OWW327549:OWX327549 PGS327549:PGT327549 PQO327549:PQP327549 QAK327549:QAL327549 QKG327549:QKH327549 QUC327549:QUD327549 RDY327549:RDZ327549 RNU327549:RNV327549 RXQ327549:RXR327549 SHM327549:SHN327549 SRI327549:SRJ327549 TBE327549:TBF327549 TLA327549:TLB327549 TUW327549:TUX327549 UES327549:UET327549 UOO327549:UOP327549 UYK327549:UYL327549 VIG327549:VIH327549 VSC327549:VSD327549 WBY327549:WBZ327549 WLU327549:WLV327549 WVQ327549:WVR327549 J393085:K393085 JE393085:JF393085 TA393085:TB393085 ACW393085:ACX393085 AMS393085:AMT393085 AWO393085:AWP393085 BGK393085:BGL393085 BQG393085:BQH393085 CAC393085:CAD393085 CJY393085:CJZ393085 CTU393085:CTV393085 DDQ393085:DDR393085 DNM393085:DNN393085 DXI393085:DXJ393085 EHE393085:EHF393085 ERA393085:ERB393085 FAW393085:FAX393085 FKS393085:FKT393085 FUO393085:FUP393085 GEK393085:GEL393085 GOG393085:GOH393085 GYC393085:GYD393085 HHY393085:HHZ393085 HRU393085:HRV393085 IBQ393085:IBR393085 ILM393085:ILN393085 IVI393085:IVJ393085 JFE393085:JFF393085 JPA393085:JPB393085 JYW393085:JYX393085 KIS393085:KIT393085 KSO393085:KSP393085 LCK393085:LCL393085 LMG393085:LMH393085 LWC393085:LWD393085 MFY393085:MFZ393085 MPU393085:MPV393085 MZQ393085:MZR393085 NJM393085:NJN393085 NTI393085:NTJ393085 ODE393085:ODF393085 ONA393085:ONB393085 OWW393085:OWX393085 PGS393085:PGT393085 PQO393085:PQP393085 QAK393085:QAL393085 QKG393085:QKH393085 QUC393085:QUD393085 RDY393085:RDZ393085 RNU393085:RNV393085 RXQ393085:RXR393085 SHM393085:SHN393085 SRI393085:SRJ393085 TBE393085:TBF393085 TLA393085:TLB393085 TUW393085:TUX393085 UES393085:UET393085 UOO393085:UOP393085 UYK393085:UYL393085 VIG393085:VIH393085 VSC393085:VSD393085 WBY393085:WBZ393085 WLU393085:WLV393085 WVQ393085:WVR393085 J458621:K458621 JE458621:JF458621 TA458621:TB458621 ACW458621:ACX458621 AMS458621:AMT458621 AWO458621:AWP458621 BGK458621:BGL458621 BQG458621:BQH458621 CAC458621:CAD458621 CJY458621:CJZ458621 CTU458621:CTV458621 DDQ458621:DDR458621 DNM458621:DNN458621 DXI458621:DXJ458621 EHE458621:EHF458621 ERA458621:ERB458621 FAW458621:FAX458621 FKS458621:FKT458621 FUO458621:FUP458621 GEK458621:GEL458621 GOG458621:GOH458621 GYC458621:GYD458621 HHY458621:HHZ458621 HRU458621:HRV458621 IBQ458621:IBR458621 ILM458621:ILN458621 IVI458621:IVJ458621 JFE458621:JFF458621 JPA458621:JPB458621 JYW458621:JYX458621 KIS458621:KIT458621 KSO458621:KSP458621 LCK458621:LCL458621 LMG458621:LMH458621 LWC458621:LWD458621 MFY458621:MFZ458621 MPU458621:MPV458621 MZQ458621:MZR458621 NJM458621:NJN458621 NTI458621:NTJ458621 ODE458621:ODF458621 ONA458621:ONB458621 OWW458621:OWX458621 PGS458621:PGT458621 PQO458621:PQP458621 QAK458621:QAL458621 QKG458621:QKH458621 QUC458621:QUD458621 RDY458621:RDZ458621 RNU458621:RNV458621 RXQ458621:RXR458621 SHM458621:SHN458621 SRI458621:SRJ458621 TBE458621:TBF458621 TLA458621:TLB458621 TUW458621:TUX458621 UES458621:UET458621 UOO458621:UOP458621 UYK458621:UYL458621 VIG458621:VIH458621 VSC458621:VSD458621 WBY458621:WBZ458621 WLU458621:WLV458621 WVQ458621:WVR458621 J524157:K524157 JE524157:JF524157 TA524157:TB524157 ACW524157:ACX524157 AMS524157:AMT524157 AWO524157:AWP524157 BGK524157:BGL524157 BQG524157:BQH524157 CAC524157:CAD524157 CJY524157:CJZ524157 CTU524157:CTV524157 DDQ524157:DDR524157 DNM524157:DNN524157 DXI524157:DXJ524157 EHE524157:EHF524157 ERA524157:ERB524157 FAW524157:FAX524157 FKS524157:FKT524157 FUO524157:FUP524157 GEK524157:GEL524157 GOG524157:GOH524157 GYC524157:GYD524157 HHY524157:HHZ524157 HRU524157:HRV524157 IBQ524157:IBR524157 ILM524157:ILN524157 IVI524157:IVJ524157 JFE524157:JFF524157 JPA524157:JPB524157 JYW524157:JYX524157 KIS524157:KIT524157 KSO524157:KSP524157 LCK524157:LCL524157 LMG524157:LMH524157 LWC524157:LWD524157 MFY524157:MFZ524157 MPU524157:MPV524157 MZQ524157:MZR524157 NJM524157:NJN524157 NTI524157:NTJ524157 ODE524157:ODF524157 ONA524157:ONB524157 OWW524157:OWX524157 PGS524157:PGT524157 PQO524157:PQP524157 QAK524157:QAL524157 QKG524157:QKH524157 QUC524157:QUD524157 RDY524157:RDZ524157 RNU524157:RNV524157 RXQ524157:RXR524157 SHM524157:SHN524157 SRI524157:SRJ524157 TBE524157:TBF524157 TLA524157:TLB524157 TUW524157:TUX524157 UES524157:UET524157 UOO524157:UOP524157 UYK524157:UYL524157 VIG524157:VIH524157 VSC524157:VSD524157 WBY524157:WBZ524157 WLU524157:WLV524157 WVQ524157:WVR524157 J589693:K589693 JE589693:JF589693 TA589693:TB589693 ACW589693:ACX589693 AMS589693:AMT589693 AWO589693:AWP589693 BGK589693:BGL589693 BQG589693:BQH589693 CAC589693:CAD589693 CJY589693:CJZ589693 CTU589693:CTV589693 DDQ589693:DDR589693 DNM589693:DNN589693 DXI589693:DXJ589693 EHE589693:EHF589693 ERA589693:ERB589693 FAW589693:FAX589693 FKS589693:FKT589693 FUO589693:FUP589693 GEK589693:GEL589693 GOG589693:GOH589693 GYC589693:GYD589693 HHY589693:HHZ589693 HRU589693:HRV589693 IBQ589693:IBR589693 ILM589693:ILN589693 IVI589693:IVJ589693 JFE589693:JFF589693 JPA589693:JPB589693 JYW589693:JYX589693 KIS589693:KIT589693 KSO589693:KSP589693 LCK589693:LCL589693 LMG589693:LMH589693 LWC589693:LWD589693 MFY589693:MFZ589693 MPU589693:MPV589693 MZQ589693:MZR589693 NJM589693:NJN589693 NTI589693:NTJ589693 ODE589693:ODF589693 ONA589693:ONB589693 OWW589693:OWX589693 PGS589693:PGT589693 PQO589693:PQP589693 QAK589693:QAL589693 QKG589693:QKH589693 QUC589693:QUD589693 RDY589693:RDZ589693 RNU589693:RNV589693 RXQ589693:RXR589693 SHM589693:SHN589693 SRI589693:SRJ589693 TBE589693:TBF589693 TLA589693:TLB589693 TUW589693:TUX589693 UES589693:UET589693 UOO589693:UOP589693 UYK589693:UYL589693 VIG589693:VIH589693 VSC589693:VSD589693 WBY589693:WBZ589693 WLU589693:WLV589693 WVQ589693:WVR589693 J655229:K655229 JE655229:JF655229 TA655229:TB655229 ACW655229:ACX655229 AMS655229:AMT655229 AWO655229:AWP655229 BGK655229:BGL655229 BQG655229:BQH655229 CAC655229:CAD655229 CJY655229:CJZ655229 CTU655229:CTV655229 DDQ655229:DDR655229 DNM655229:DNN655229 DXI655229:DXJ655229 EHE655229:EHF655229 ERA655229:ERB655229 FAW655229:FAX655229 FKS655229:FKT655229 FUO655229:FUP655229 GEK655229:GEL655229 GOG655229:GOH655229 GYC655229:GYD655229 HHY655229:HHZ655229 HRU655229:HRV655229 IBQ655229:IBR655229 ILM655229:ILN655229 IVI655229:IVJ655229 JFE655229:JFF655229 JPA655229:JPB655229 JYW655229:JYX655229 KIS655229:KIT655229 KSO655229:KSP655229 LCK655229:LCL655229 LMG655229:LMH655229 LWC655229:LWD655229 MFY655229:MFZ655229 MPU655229:MPV655229 MZQ655229:MZR655229 NJM655229:NJN655229 NTI655229:NTJ655229 ODE655229:ODF655229 ONA655229:ONB655229 OWW655229:OWX655229 PGS655229:PGT655229 PQO655229:PQP655229 QAK655229:QAL655229 QKG655229:QKH655229 QUC655229:QUD655229 RDY655229:RDZ655229 RNU655229:RNV655229 RXQ655229:RXR655229 SHM655229:SHN655229 SRI655229:SRJ655229 TBE655229:TBF655229 TLA655229:TLB655229 TUW655229:TUX655229 UES655229:UET655229 UOO655229:UOP655229 UYK655229:UYL655229 VIG655229:VIH655229 VSC655229:VSD655229 WBY655229:WBZ655229 WLU655229:WLV655229 WVQ655229:WVR655229 J720765:K720765 JE720765:JF720765 TA720765:TB720765 ACW720765:ACX720765 AMS720765:AMT720765 AWO720765:AWP720765 BGK720765:BGL720765 BQG720765:BQH720765 CAC720765:CAD720765 CJY720765:CJZ720765 CTU720765:CTV720765 DDQ720765:DDR720765 DNM720765:DNN720765 DXI720765:DXJ720765 EHE720765:EHF720765 ERA720765:ERB720765 FAW720765:FAX720765 FKS720765:FKT720765 FUO720765:FUP720765 GEK720765:GEL720765 GOG720765:GOH720765 GYC720765:GYD720765 HHY720765:HHZ720765 HRU720765:HRV720765 IBQ720765:IBR720765 ILM720765:ILN720765 IVI720765:IVJ720765 JFE720765:JFF720765 JPA720765:JPB720765 JYW720765:JYX720765 KIS720765:KIT720765 KSO720765:KSP720765 LCK720765:LCL720765 LMG720765:LMH720765 LWC720765:LWD720765 MFY720765:MFZ720765 MPU720765:MPV720765 MZQ720765:MZR720765 NJM720765:NJN720765 NTI720765:NTJ720765 ODE720765:ODF720765 ONA720765:ONB720765 OWW720765:OWX720765 PGS720765:PGT720765 PQO720765:PQP720765 QAK720765:QAL720765 QKG720765:QKH720765 QUC720765:QUD720765 RDY720765:RDZ720765 RNU720765:RNV720765 RXQ720765:RXR720765 SHM720765:SHN720765 SRI720765:SRJ720765 TBE720765:TBF720765 TLA720765:TLB720765 TUW720765:TUX720765 UES720765:UET720765 UOO720765:UOP720765 UYK720765:UYL720765 VIG720765:VIH720765 VSC720765:VSD720765 WBY720765:WBZ720765 WLU720765:WLV720765 WVQ720765:WVR720765 J786301:K786301 JE786301:JF786301 TA786301:TB786301 ACW786301:ACX786301 AMS786301:AMT786301 AWO786301:AWP786301 BGK786301:BGL786301 BQG786301:BQH786301 CAC786301:CAD786301 CJY786301:CJZ786301 CTU786301:CTV786301 DDQ786301:DDR786301 DNM786301:DNN786301 DXI786301:DXJ786301 EHE786301:EHF786301 ERA786301:ERB786301 FAW786301:FAX786301 FKS786301:FKT786301 FUO786301:FUP786301 GEK786301:GEL786301 GOG786301:GOH786301 GYC786301:GYD786301 HHY786301:HHZ786301 HRU786301:HRV786301 IBQ786301:IBR786301 ILM786301:ILN786301 IVI786301:IVJ786301 JFE786301:JFF786301 JPA786301:JPB786301 JYW786301:JYX786301 KIS786301:KIT786301 KSO786301:KSP786301 LCK786301:LCL786301 LMG786301:LMH786301 LWC786301:LWD786301 MFY786301:MFZ786301 MPU786301:MPV786301 MZQ786301:MZR786301 NJM786301:NJN786301 NTI786301:NTJ786301 ODE786301:ODF786301 ONA786301:ONB786301 OWW786301:OWX786301 PGS786301:PGT786301 PQO786301:PQP786301 QAK786301:QAL786301 QKG786301:QKH786301 QUC786301:QUD786301 RDY786301:RDZ786301 RNU786301:RNV786301 RXQ786301:RXR786301 SHM786301:SHN786301 SRI786301:SRJ786301 TBE786301:TBF786301 TLA786301:TLB786301 TUW786301:TUX786301 UES786301:UET786301 UOO786301:UOP786301 UYK786301:UYL786301 VIG786301:VIH786301 VSC786301:VSD786301 WBY786301:WBZ786301 WLU786301:WLV786301 WVQ786301:WVR786301 J851837:K851837 JE851837:JF851837 TA851837:TB851837 ACW851837:ACX851837 AMS851837:AMT851837 AWO851837:AWP851837 BGK851837:BGL851837 BQG851837:BQH851837 CAC851837:CAD851837 CJY851837:CJZ851837 CTU851837:CTV851837 DDQ851837:DDR851837 DNM851837:DNN851837 DXI851837:DXJ851837 EHE851837:EHF851837 ERA851837:ERB851837 FAW851837:FAX851837 FKS851837:FKT851837 FUO851837:FUP851837 GEK851837:GEL851837 GOG851837:GOH851837 GYC851837:GYD851837 HHY851837:HHZ851837 HRU851837:HRV851837 IBQ851837:IBR851837 ILM851837:ILN851837 IVI851837:IVJ851837 JFE851837:JFF851837 JPA851837:JPB851837 JYW851837:JYX851837 KIS851837:KIT851837 KSO851837:KSP851837 LCK851837:LCL851837 LMG851837:LMH851837 LWC851837:LWD851837 MFY851837:MFZ851837 MPU851837:MPV851837 MZQ851837:MZR851837 NJM851837:NJN851837 NTI851837:NTJ851837 ODE851837:ODF851837 ONA851837:ONB851837 OWW851837:OWX851837 PGS851837:PGT851837 PQO851837:PQP851837 QAK851837:QAL851837 QKG851837:QKH851837 QUC851837:QUD851837 RDY851837:RDZ851837 RNU851837:RNV851837 RXQ851837:RXR851837 SHM851837:SHN851837 SRI851837:SRJ851837 TBE851837:TBF851837 TLA851837:TLB851837 TUW851837:TUX851837 UES851837:UET851837 UOO851837:UOP851837 UYK851837:UYL851837 VIG851837:VIH851837 VSC851837:VSD851837 WBY851837:WBZ851837 WLU851837:WLV851837 WVQ851837:WVR851837 J917373:K917373 JE917373:JF917373 TA917373:TB917373 ACW917373:ACX917373 AMS917373:AMT917373 AWO917373:AWP917373 BGK917373:BGL917373 BQG917373:BQH917373 CAC917373:CAD917373 CJY917373:CJZ917373 CTU917373:CTV917373 DDQ917373:DDR917373 DNM917373:DNN917373 DXI917373:DXJ917373 EHE917373:EHF917373 ERA917373:ERB917373 FAW917373:FAX917373 FKS917373:FKT917373 FUO917373:FUP917373 GEK917373:GEL917373 GOG917373:GOH917373 GYC917373:GYD917373 HHY917373:HHZ917373 HRU917373:HRV917373 IBQ917373:IBR917373 ILM917373:ILN917373 IVI917373:IVJ917373 JFE917373:JFF917373 JPA917373:JPB917373 JYW917373:JYX917373 KIS917373:KIT917373 KSO917373:KSP917373 LCK917373:LCL917373 LMG917373:LMH917373 LWC917373:LWD917373 MFY917373:MFZ917373 MPU917373:MPV917373 MZQ917373:MZR917373 NJM917373:NJN917373 NTI917373:NTJ917373 ODE917373:ODF917373 ONA917373:ONB917373 OWW917373:OWX917373 PGS917373:PGT917373 PQO917373:PQP917373 QAK917373:QAL917373 QKG917373:QKH917373 QUC917373:QUD917373 RDY917373:RDZ917373 RNU917373:RNV917373 RXQ917373:RXR917373 SHM917373:SHN917373 SRI917373:SRJ917373 TBE917373:TBF917373 TLA917373:TLB917373 TUW917373:TUX917373 UES917373:UET917373 UOO917373:UOP917373 UYK917373:UYL917373 VIG917373:VIH917373 VSC917373:VSD917373 WBY917373:WBZ917373 WLU917373:WLV917373 WVQ917373:WVR917373 J982909:K982909 JE982909:JF982909 TA982909:TB982909 ACW982909:ACX982909 AMS982909:AMT982909 AWO982909:AWP982909 BGK982909:BGL982909 BQG982909:BQH982909 CAC982909:CAD982909 CJY982909:CJZ982909 CTU982909:CTV982909 DDQ982909:DDR982909 DNM982909:DNN982909 DXI982909:DXJ982909 EHE982909:EHF982909 ERA982909:ERB982909 FAW982909:FAX982909 FKS982909:FKT982909 FUO982909:FUP982909 GEK982909:GEL982909 GOG982909:GOH982909 GYC982909:GYD982909 HHY982909:HHZ982909 HRU982909:HRV982909 IBQ982909:IBR982909 ILM982909:ILN982909 IVI982909:IVJ982909 JFE982909:JFF982909 JPA982909:JPB982909 JYW982909:JYX982909 KIS982909:KIT982909 KSO982909:KSP982909 LCK982909:LCL982909 LMG982909:LMH982909 LWC982909:LWD982909 MFY982909:MFZ982909 MPU982909:MPV982909 MZQ982909:MZR982909 NJM982909:NJN982909 NTI982909:NTJ982909 ODE982909:ODF982909 ONA982909:ONB982909 OWW982909:OWX982909 PGS982909:PGT982909 PQO982909:PQP982909 QAK982909:QAL982909 QKG982909:QKH982909 QUC982909:QUD982909 RDY982909:RDZ982909 RNU982909:RNV982909 RXQ982909:RXR982909 SHM982909:SHN982909 SRI982909:SRJ982909 TBE982909:TBF982909 TLA982909:TLB982909 TUW982909:TUX982909 UES982909:UET982909 UOO982909:UOP982909 UYK982909:UYL982909 VIG982909:VIH982909 VSC982909:VSD982909" xr:uid="{00000000-0002-0000-0000-000000000000}"/>
    <dataValidation imeMode="on" allowBlank="1" showInputMessage="1" showErrorMessage="1" sqref="WBP982924:WBP982930 IX8:IX23 ST8:ST23 ACP8:ACP23 AML8:AML23 AWH8:AWH23 BGD8:BGD23 BPZ8:BPZ23 BZV8:BZV23 CJR8:CJR23 CTN8:CTN23 DDJ8:DDJ23 DNF8:DNF23 DXB8:DXB23 EGX8:EGX23 EQT8:EQT23 FAP8:FAP23 FKL8:FKL23 FUH8:FUH23 GED8:GED23 GNZ8:GNZ23 GXV8:GXV23 HHR8:HHR23 HRN8:HRN23 IBJ8:IBJ23 ILF8:ILF23 IVB8:IVB23 JEX8:JEX23 JOT8:JOT23 JYP8:JYP23 KIL8:KIL23 KSH8:KSH23 LCD8:LCD23 LLZ8:LLZ23 LVV8:LVV23 MFR8:MFR23 MPN8:MPN23 MZJ8:MZJ23 NJF8:NJF23 NTB8:NTB23 OCX8:OCX23 OMT8:OMT23 OWP8:OWP23 PGL8:PGL23 PQH8:PQH23 QAD8:QAD23 QJZ8:QJZ23 QTV8:QTV23 RDR8:RDR23 RNN8:RNN23 RXJ8:RXJ23 SHF8:SHF23 SRB8:SRB23 TAX8:TAX23 TKT8:TKT23 TUP8:TUP23 UEL8:UEL23 UOH8:UOH23 UYD8:UYD23 VHZ8:VHZ23 VRV8:VRV23 WBR8:WBR23 WLN8:WLN23 WVJ8:WVJ23 C65411:C65426 IX65411:IX65426 ST65411:ST65426 ACP65411:ACP65426 AML65411:AML65426 AWH65411:AWH65426 BGD65411:BGD65426 BPZ65411:BPZ65426 BZV65411:BZV65426 CJR65411:CJR65426 CTN65411:CTN65426 DDJ65411:DDJ65426 DNF65411:DNF65426 DXB65411:DXB65426 EGX65411:EGX65426 EQT65411:EQT65426 FAP65411:FAP65426 FKL65411:FKL65426 FUH65411:FUH65426 GED65411:GED65426 GNZ65411:GNZ65426 GXV65411:GXV65426 HHR65411:HHR65426 HRN65411:HRN65426 IBJ65411:IBJ65426 ILF65411:ILF65426 IVB65411:IVB65426 JEX65411:JEX65426 JOT65411:JOT65426 JYP65411:JYP65426 KIL65411:KIL65426 KSH65411:KSH65426 LCD65411:LCD65426 LLZ65411:LLZ65426 LVV65411:LVV65426 MFR65411:MFR65426 MPN65411:MPN65426 MZJ65411:MZJ65426 NJF65411:NJF65426 NTB65411:NTB65426 OCX65411:OCX65426 OMT65411:OMT65426 OWP65411:OWP65426 PGL65411:PGL65426 PQH65411:PQH65426 QAD65411:QAD65426 QJZ65411:QJZ65426 QTV65411:QTV65426 RDR65411:RDR65426 RNN65411:RNN65426 RXJ65411:RXJ65426 SHF65411:SHF65426 SRB65411:SRB65426 TAX65411:TAX65426 TKT65411:TKT65426 TUP65411:TUP65426 UEL65411:UEL65426 UOH65411:UOH65426 UYD65411:UYD65426 VHZ65411:VHZ65426 VRV65411:VRV65426 WBR65411:WBR65426 WLN65411:WLN65426 WVJ65411:WVJ65426 C130947:C130962 IX130947:IX130962 ST130947:ST130962 ACP130947:ACP130962 AML130947:AML130962 AWH130947:AWH130962 BGD130947:BGD130962 BPZ130947:BPZ130962 BZV130947:BZV130962 CJR130947:CJR130962 CTN130947:CTN130962 DDJ130947:DDJ130962 DNF130947:DNF130962 DXB130947:DXB130962 EGX130947:EGX130962 EQT130947:EQT130962 FAP130947:FAP130962 FKL130947:FKL130962 FUH130947:FUH130962 GED130947:GED130962 GNZ130947:GNZ130962 GXV130947:GXV130962 HHR130947:HHR130962 HRN130947:HRN130962 IBJ130947:IBJ130962 ILF130947:ILF130962 IVB130947:IVB130962 JEX130947:JEX130962 JOT130947:JOT130962 JYP130947:JYP130962 KIL130947:KIL130962 KSH130947:KSH130962 LCD130947:LCD130962 LLZ130947:LLZ130962 LVV130947:LVV130962 MFR130947:MFR130962 MPN130947:MPN130962 MZJ130947:MZJ130962 NJF130947:NJF130962 NTB130947:NTB130962 OCX130947:OCX130962 OMT130947:OMT130962 OWP130947:OWP130962 PGL130947:PGL130962 PQH130947:PQH130962 QAD130947:QAD130962 QJZ130947:QJZ130962 QTV130947:QTV130962 RDR130947:RDR130962 RNN130947:RNN130962 RXJ130947:RXJ130962 SHF130947:SHF130962 SRB130947:SRB130962 TAX130947:TAX130962 TKT130947:TKT130962 TUP130947:TUP130962 UEL130947:UEL130962 UOH130947:UOH130962 UYD130947:UYD130962 VHZ130947:VHZ130962 VRV130947:VRV130962 WBR130947:WBR130962 WLN130947:WLN130962 WVJ130947:WVJ130962 C196483:C196498 IX196483:IX196498 ST196483:ST196498 ACP196483:ACP196498 AML196483:AML196498 AWH196483:AWH196498 BGD196483:BGD196498 BPZ196483:BPZ196498 BZV196483:BZV196498 CJR196483:CJR196498 CTN196483:CTN196498 DDJ196483:DDJ196498 DNF196483:DNF196498 DXB196483:DXB196498 EGX196483:EGX196498 EQT196483:EQT196498 FAP196483:FAP196498 FKL196483:FKL196498 FUH196483:FUH196498 GED196483:GED196498 GNZ196483:GNZ196498 GXV196483:GXV196498 HHR196483:HHR196498 HRN196483:HRN196498 IBJ196483:IBJ196498 ILF196483:ILF196498 IVB196483:IVB196498 JEX196483:JEX196498 JOT196483:JOT196498 JYP196483:JYP196498 KIL196483:KIL196498 KSH196483:KSH196498 LCD196483:LCD196498 LLZ196483:LLZ196498 LVV196483:LVV196498 MFR196483:MFR196498 MPN196483:MPN196498 MZJ196483:MZJ196498 NJF196483:NJF196498 NTB196483:NTB196498 OCX196483:OCX196498 OMT196483:OMT196498 OWP196483:OWP196498 PGL196483:PGL196498 PQH196483:PQH196498 QAD196483:QAD196498 QJZ196483:QJZ196498 QTV196483:QTV196498 RDR196483:RDR196498 RNN196483:RNN196498 RXJ196483:RXJ196498 SHF196483:SHF196498 SRB196483:SRB196498 TAX196483:TAX196498 TKT196483:TKT196498 TUP196483:TUP196498 UEL196483:UEL196498 UOH196483:UOH196498 UYD196483:UYD196498 VHZ196483:VHZ196498 VRV196483:VRV196498 WBR196483:WBR196498 WLN196483:WLN196498 WVJ196483:WVJ196498 C262019:C262034 IX262019:IX262034 ST262019:ST262034 ACP262019:ACP262034 AML262019:AML262034 AWH262019:AWH262034 BGD262019:BGD262034 BPZ262019:BPZ262034 BZV262019:BZV262034 CJR262019:CJR262034 CTN262019:CTN262034 DDJ262019:DDJ262034 DNF262019:DNF262034 DXB262019:DXB262034 EGX262019:EGX262034 EQT262019:EQT262034 FAP262019:FAP262034 FKL262019:FKL262034 FUH262019:FUH262034 GED262019:GED262034 GNZ262019:GNZ262034 GXV262019:GXV262034 HHR262019:HHR262034 HRN262019:HRN262034 IBJ262019:IBJ262034 ILF262019:ILF262034 IVB262019:IVB262034 JEX262019:JEX262034 JOT262019:JOT262034 JYP262019:JYP262034 KIL262019:KIL262034 KSH262019:KSH262034 LCD262019:LCD262034 LLZ262019:LLZ262034 LVV262019:LVV262034 MFR262019:MFR262034 MPN262019:MPN262034 MZJ262019:MZJ262034 NJF262019:NJF262034 NTB262019:NTB262034 OCX262019:OCX262034 OMT262019:OMT262034 OWP262019:OWP262034 PGL262019:PGL262034 PQH262019:PQH262034 QAD262019:QAD262034 QJZ262019:QJZ262034 QTV262019:QTV262034 RDR262019:RDR262034 RNN262019:RNN262034 RXJ262019:RXJ262034 SHF262019:SHF262034 SRB262019:SRB262034 TAX262019:TAX262034 TKT262019:TKT262034 TUP262019:TUP262034 UEL262019:UEL262034 UOH262019:UOH262034 UYD262019:UYD262034 VHZ262019:VHZ262034 VRV262019:VRV262034 WBR262019:WBR262034 WLN262019:WLN262034 WVJ262019:WVJ262034 C327555:C327570 IX327555:IX327570 ST327555:ST327570 ACP327555:ACP327570 AML327555:AML327570 AWH327555:AWH327570 BGD327555:BGD327570 BPZ327555:BPZ327570 BZV327555:BZV327570 CJR327555:CJR327570 CTN327555:CTN327570 DDJ327555:DDJ327570 DNF327555:DNF327570 DXB327555:DXB327570 EGX327555:EGX327570 EQT327555:EQT327570 FAP327555:FAP327570 FKL327555:FKL327570 FUH327555:FUH327570 GED327555:GED327570 GNZ327555:GNZ327570 GXV327555:GXV327570 HHR327555:HHR327570 HRN327555:HRN327570 IBJ327555:IBJ327570 ILF327555:ILF327570 IVB327555:IVB327570 JEX327555:JEX327570 JOT327555:JOT327570 JYP327555:JYP327570 KIL327555:KIL327570 KSH327555:KSH327570 LCD327555:LCD327570 LLZ327555:LLZ327570 LVV327555:LVV327570 MFR327555:MFR327570 MPN327555:MPN327570 MZJ327555:MZJ327570 NJF327555:NJF327570 NTB327555:NTB327570 OCX327555:OCX327570 OMT327555:OMT327570 OWP327555:OWP327570 PGL327555:PGL327570 PQH327555:PQH327570 QAD327555:QAD327570 QJZ327555:QJZ327570 QTV327555:QTV327570 RDR327555:RDR327570 RNN327555:RNN327570 RXJ327555:RXJ327570 SHF327555:SHF327570 SRB327555:SRB327570 TAX327555:TAX327570 TKT327555:TKT327570 TUP327555:TUP327570 UEL327555:UEL327570 UOH327555:UOH327570 UYD327555:UYD327570 VHZ327555:VHZ327570 VRV327555:VRV327570 WBR327555:WBR327570 WLN327555:WLN327570 WVJ327555:WVJ327570 C393091:C393106 IX393091:IX393106 ST393091:ST393106 ACP393091:ACP393106 AML393091:AML393106 AWH393091:AWH393106 BGD393091:BGD393106 BPZ393091:BPZ393106 BZV393091:BZV393106 CJR393091:CJR393106 CTN393091:CTN393106 DDJ393091:DDJ393106 DNF393091:DNF393106 DXB393091:DXB393106 EGX393091:EGX393106 EQT393091:EQT393106 FAP393091:FAP393106 FKL393091:FKL393106 FUH393091:FUH393106 GED393091:GED393106 GNZ393091:GNZ393106 GXV393091:GXV393106 HHR393091:HHR393106 HRN393091:HRN393106 IBJ393091:IBJ393106 ILF393091:ILF393106 IVB393091:IVB393106 JEX393091:JEX393106 JOT393091:JOT393106 JYP393091:JYP393106 KIL393091:KIL393106 KSH393091:KSH393106 LCD393091:LCD393106 LLZ393091:LLZ393106 LVV393091:LVV393106 MFR393091:MFR393106 MPN393091:MPN393106 MZJ393091:MZJ393106 NJF393091:NJF393106 NTB393091:NTB393106 OCX393091:OCX393106 OMT393091:OMT393106 OWP393091:OWP393106 PGL393091:PGL393106 PQH393091:PQH393106 QAD393091:QAD393106 QJZ393091:QJZ393106 QTV393091:QTV393106 RDR393091:RDR393106 RNN393091:RNN393106 RXJ393091:RXJ393106 SHF393091:SHF393106 SRB393091:SRB393106 TAX393091:TAX393106 TKT393091:TKT393106 TUP393091:TUP393106 UEL393091:UEL393106 UOH393091:UOH393106 UYD393091:UYD393106 VHZ393091:VHZ393106 VRV393091:VRV393106 WBR393091:WBR393106 WLN393091:WLN393106 WVJ393091:WVJ393106 C458627:C458642 IX458627:IX458642 ST458627:ST458642 ACP458627:ACP458642 AML458627:AML458642 AWH458627:AWH458642 BGD458627:BGD458642 BPZ458627:BPZ458642 BZV458627:BZV458642 CJR458627:CJR458642 CTN458627:CTN458642 DDJ458627:DDJ458642 DNF458627:DNF458642 DXB458627:DXB458642 EGX458627:EGX458642 EQT458627:EQT458642 FAP458627:FAP458642 FKL458627:FKL458642 FUH458627:FUH458642 GED458627:GED458642 GNZ458627:GNZ458642 GXV458627:GXV458642 HHR458627:HHR458642 HRN458627:HRN458642 IBJ458627:IBJ458642 ILF458627:ILF458642 IVB458627:IVB458642 JEX458627:JEX458642 JOT458627:JOT458642 JYP458627:JYP458642 KIL458627:KIL458642 KSH458627:KSH458642 LCD458627:LCD458642 LLZ458627:LLZ458642 LVV458627:LVV458642 MFR458627:MFR458642 MPN458627:MPN458642 MZJ458627:MZJ458642 NJF458627:NJF458642 NTB458627:NTB458642 OCX458627:OCX458642 OMT458627:OMT458642 OWP458627:OWP458642 PGL458627:PGL458642 PQH458627:PQH458642 QAD458627:QAD458642 QJZ458627:QJZ458642 QTV458627:QTV458642 RDR458627:RDR458642 RNN458627:RNN458642 RXJ458627:RXJ458642 SHF458627:SHF458642 SRB458627:SRB458642 TAX458627:TAX458642 TKT458627:TKT458642 TUP458627:TUP458642 UEL458627:UEL458642 UOH458627:UOH458642 UYD458627:UYD458642 VHZ458627:VHZ458642 VRV458627:VRV458642 WBR458627:WBR458642 WLN458627:WLN458642 WVJ458627:WVJ458642 C524163:C524178 IX524163:IX524178 ST524163:ST524178 ACP524163:ACP524178 AML524163:AML524178 AWH524163:AWH524178 BGD524163:BGD524178 BPZ524163:BPZ524178 BZV524163:BZV524178 CJR524163:CJR524178 CTN524163:CTN524178 DDJ524163:DDJ524178 DNF524163:DNF524178 DXB524163:DXB524178 EGX524163:EGX524178 EQT524163:EQT524178 FAP524163:FAP524178 FKL524163:FKL524178 FUH524163:FUH524178 GED524163:GED524178 GNZ524163:GNZ524178 GXV524163:GXV524178 HHR524163:HHR524178 HRN524163:HRN524178 IBJ524163:IBJ524178 ILF524163:ILF524178 IVB524163:IVB524178 JEX524163:JEX524178 JOT524163:JOT524178 JYP524163:JYP524178 KIL524163:KIL524178 KSH524163:KSH524178 LCD524163:LCD524178 LLZ524163:LLZ524178 LVV524163:LVV524178 MFR524163:MFR524178 MPN524163:MPN524178 MZJ524163:MZJ524178 NJF524163:NJF524178 NTB524163:NTB524178 OCX524163:OCX524178 OMT524163:OMT524178 OWP524163:OWP524178 PGL524163:PGL524178 PQH524163:PQH524178 QAD524163:QAD524178 QJZ524163:QJZ524178 QTV524163:QTV524178 RDR524163:RDR524178 RNN524163:RNN524178 RXJ524163:RXJ524178 SHF524163:SHF524178 SRB524163:SRB524178 TAX524163:TAX524178 TKT524163:TKT524178 TUP524163:TUP524178 UEL524163:UEL524178 UOH524163:UOH524178 UYD524163:UYD524178 VHZ524163:VHZ524178 VRV524163:VRV524178 WBR524163:WBR524178 WLN524163:WLN524178 WVJ524163:WVJ524178 C589699:C589714 IX589699:IX589714 ST589699:ST589714 ACP589699:ACP589714 AML589699:AML589714 AWH589699:AWH589714 BGD589699:BGD589714 BPZ589699:BPZ589714 BZV589699:BZV589714 CJR589699:CJR589714 CTN589699:CTN589714 DDJ589699:DDJ589714 DNF589699:DNF589714 DXB589699:DXB589714 EGX589699:EGX589714 EQT589699:EQT589714 FAP589699:FAP589714 FKL589699:FKL589714 FUH589699:FUH589714 GED589699:GED589714 GNZ589699:GNZ589714 GXV589699:GXV589714 HHR589699:HHR589714 HRN589699:HRN589714 IBJ589699:IBJ589714 ILF589699:ILF589714 IVB589699:IVB589714 JEX589699:JEX589714 JOT589699:JOT589714 JYP589699:JYP589714 KIL589699:KIL589714 KSH589699:KSH589714 LCD589699:LCD589714 LLZ589699:LLZ589714 LVV589699:LVV589714 MFR589699:MFR589714 MPN589699:MPN589714 MZJ589699:MZJ589714 NJF589699:NJF589714 NTB589699:NTB589714 OCX589699:OCX589714 OMT589699:OMT589714 OWP589699:OWP589714 PGL589699:PGL589714 PQH589699:PQH589714 QAD589699:QAD589714 QJZ589699:QJZ589714 QTV589699:QTV589714 RDR589699:RDR589714 RNN589699:RNN589714 RXJ589699:RXJ589714 SHF589699:SHF589714 SRB589699:SRB589714 TAX589699:TAX589714 TKT589699:TKT589714 TUP589699:TUP589714 UEL589699:UEL589714 UOH589699:UOH589714 UYD589699:UYD589714 VHZ589699:VHZ589714 VRV589699:VRV589714 WBR589699:WBR589714 WLN589699:WLN589714 WVJ589699:WVJ589714 C655235:C655250 IX655235:IX655250 ST655235:ST655250 ACP655235:ACP655250 AML655235:AML655250 AWH655235:AWH655250 BGD655235:BGD655250 BPZ655235:BPZ655250 BZV655235:BZV655250 CJR655235:CJR655250 CTN655235:CTN655250 DDJ655235:DDJ655250 DNF655235:DNF655250 DXB655235:DXB655250 EGX655235:EGX655250 EQT655235:EQT655250 FAP655235:FAP655250 FKL655235:FKL655250 FUH655235:FUH655250 GED655235:GED655250 GNZ655235:GNZ655250 GXV655235:GXV655250 HHR655235:HHR655250 HRN655235:HRN655250 IBJ655235:IBJ655250 ILF655235:ILF655250 IVB655235:IVB655250 JEX655235:JEX655250 JOT655235:JOT655250 JYP655235:JYP655250 KIL655235:KIL655250 KSH655235:KSH655250 LCD655235:LCD655250 LLZ655235:LLZ655250 LVV655235:LVV655250 MFR655235:MFR655250 MPN655235:MPN655250 MZJ655235:MZJ655250 NJF655235:NJF655250 NTB655235:NTB655250 OCX655235:OCX655250 OMT655235:OMT655250 OWP655235:OWP655250 PGL655235:PGL655250 PQH655235:PQH655250 QAD655235:QAD655250 QJZ655235:QJZ655250 QTV655235:QTV655250 RDR655235:RDR655250 RNN655235:RNN655250 RXJ655235:RXJ655250 SHF655235:SHF655250 SRB655235:SRB655250 TAX655235:TAX655250 TKT655235:TKT655250 TUP655235:TUP655250 UEL655235:UEL655250 UOH655235:UOH655250 UYD655235:UYD655250 VHZ655235:VHZ655250 VRV655235:VRV655250 WBR655235:WBR655250 WLN655235:WLN655250 WVJ655235:WVJ655250 C720771:C720786 IX720771:IX720786 ST720771:ST720786 ACP720771:ACP720786 AML720771:AML720786 AWH720771:AWH720786 BGD720771:BGD720786 BPZ720771:BPZ720786 BZV720771:BZV720786 CJR720771:CJR720786 CTN720771:CTN720786 DDJ720771:DDJ720786 DNF720771:DNF720786 DXB720771:DXB720786 EGX720771:EGX720786 EQT720771:EQT720786 FAP720771:FAP720786 FKL720771:FKL720786 FUH720771:FUH720786 GED720771:GED720786 GNZ720771:GNZ720786 GXV720771:GXV720786 HHR720771:HHR720786 HRN720771:HRN720786 IBJ720771:IBJ720786 ILF720771:ILF720786 IVB720771:IVB720786 JEX720771:JEX720786 JOT720771:JOT720786 JYP720771:JYP720786 KIL720771:KIL720786 KSH720771:KSH720786 LCD720771:LCD720786 LLZ720771:LLZ720786 LVV720771:LVV720786 MFR720771:MFR720786 MPN720771:MPN720786 MZJ720771:MZJ720786 NJF720771:NJF720786 NTB720771:NTB720786 OCX720771:OCX720786 OMT720771:OMT720786 OWP720771:OWP720786 PGL720771:PGL720786 PQH720771:PQH720786 QAD720771:QAD720786 QJZ720771:QJZ720786 QTV720771:QTV720786 RDR720771:RDR720786 RNN720771:RNN720786 RXJ720771:RXJ720786 SHF720771:SHF720786 SRB720771:SRB720786 TAX720771:TAX720786 TKT720771:TKT720786 TUP720771:TUP720786 UEL720771:UEL720786 UOH720771:UOH720786 UYD720771:UYD720786 VHZ720771:VHZ720786 VRV720771:VRV720786 WBR720771:WBR720786 WLN720771:WLN720786 WVJ720771:WVJ720786 C786307:C786322 IX786307:IX786322 ST786307:ST786322 ACP786307:ACP786322 AML786307:AML786322 AWH786307:AWH786322 BGD786307:BGD786322 BPZ786307:BPZ786322 BZV786307:BZV786322 CJR786307:CJR786322 CTN786307:CTN786322 DDJ786307:DDJ786322 DNF786307:DNF786322 DXB786307:DXB786322 EGX786307:EGX786322 EQT786307:EQT786322 FAP786307:FAP786322 FKL786307:FKL786322 FUH786307:FUH786322 GED786307:GED786322 GNZ786307:GNZ786322 GXV786307:GXV786322 HHR786307:HHR786322 HRN786307:HRN786322 IBJ786307:IBJ786322 ILF786307:ILF786322 IVB786307:IVB786322 JEX786307:JEX786322 JOT786307:JOT786322 JYP786307:JYP786322 KIL786307:KIL786322 KSH786307:KSH786322 LCD786307:LCD786322 LLZ786307:LLZ786322 LVV786307:LVV786322 MFR786307:MFR786322 MPN786307:MPN786322 MZJ786307:MZJ786322 NJF786307:NJF786322 NTB786307:NTB786322 OCX786307:OCX786322 OMT786307:OMT786322 OWP786307:OWP786322 PGL786307:PGL786322 PQH786307:PQH786322 QAD786307:QAD786322 QJZ786307:QJZ786322 QTV786307:QTV786322 RDR786307:RDR786322 RNN786307:RNN786322 RXJ786307:RXJ786322 SHF786307:SHF786322 SRB786307:SRB786322 TAX786307:TAX786322 TKT786307:TKT786322 TUP786307:TUP786322 UEL786307:UEL786322 UOH786307:UOH786322 UYD786307:UYD786322 VHZ786307:VHZ786322 VRV786307:VRV786322 WBR786307:WBR786322 WLN786307:WLN786322 WVJ786307:WVJ786322 C851843:C851858 IX851843:IX851858 ST851843:ST851858 ACP851843:ACP851858 AML851843:AML851858 AWH851843:AWH851858 BGD851843:BGD851858 BPZ851843:BPZ851858 BZV851843:BZV851858 CJR851843:CJR851858 CTN851843:CTN851858 DDJ851843:DDJ851858 DNF851843:DNF851858 DXB851843:DXB851858 EGX851843:EGX851858 EQT851843:EQT851858 FAP851843:FAP851858 FKL851843:FKL851858 FUH851843:FUH851858 GED851843:GED851858 GNZ851843:GNZ851858 GXV851843:GXV851858 HHR851843:HHR851858 HRN851843:HRN851858 IBJ851843:IBJ851858 ILF851843:ILF851858 IVB851843:IVB851858 JEX851843:JEX851858 JOT851843:JOT851858 JYP851843:JYP851858 KIL851843:KIL851858 KSH851843:KSH851858 LCD851843:LCD851858 LLZ851843:LLZ851858 LVV851843:LVV851858 MFR851843:MFR851858 MPN851843:MPN851858 MZJ851843:MZJ851858 NJF851843:NJF851858 NTB851843:NTB851858 OCX851843:OCX851858 OMT851843:OMT851858 OWP851843:OWP851858 PGL851843:PGL851858 PQH851843:PQH851858 QAD851843:QAD851858 QJZ851843:QJZ851858 QTV851843:QTV851858 RDR851843:RDR851858 RNN851843:RNN851858 RXJ851843:RXJ851858 SHF851843:SHF851858 SRB851843:SRB851858 TAX851843:TAX851858 TKT851843:TKT851858 TUP851843:TUP851858 UEL851843:UEL851858 UOH851843:UOH851858 UYD851843:UYD851858 VHZ851843:VHZ851858 VRV851843:VRV851858 WBR851843:WBR851858 WLN851843:WLN851858 WVJ851843:WVJ851858 C917379:C917394 IX917379:IX917394 ST917379:ST917394 ACP917379:ACP917394 AML917379:AML917394 AWH917379:AWH917394 BGD917379:BGD917394 BPZ917379:BPZ917394 BZV917379:BZV917394 CJR917379:CJR917394 CTN917379:CTN917394 DDJ917379:DDJ917394 DNF917379:DNF917394 DXB917379:DXB917394 EGX917379:EGX917394 EQT917379:EQT917394 FAP917379:FAP917394 FKL917379:FKL917394 FUH917379:FUH917394 GED917379:GED917394 GNZ917379:GNZ917394 GXV917379:GXV917394 HHR917379:HHR917394 HRN917379:HRN917394 IBJ917379:IBJ917394 ILF917379:ILF917394 IVB917379:IVB917394 JEX917379:JEX917394 JOT917379:JOT917394 JYP917379:JYP917394 KIL917379:KIL917394 KSH917379:KSH917394 LCD917379:LCD917394 LLZ917379:LLZ917394 LVV917379:LVV917394 MFR917379:MFR917394 MPN917379:MPN917394 MZJ917379:MZJ917394 NJF917379:NJF917394 NTB917379:NTB917394 OCX917379:OCX917394 OMT917379:OMT917394 OWP917379:OWP917394 PGL917379:PGL917394 PQH917379:PQH917394 QAD917379:QAD917394 QJZ917379:QJZ917394 QTV917379:QTV917394 RDR917379:RDR917394 RNN917379:RNN917394 RXJ917379:RXJ917394 SHF917379:SHF917394 SRB917379:SRB917394 TAX917379:TAX917394 TKT917379:TKT917394 TUP917379:TUP917394 UEL917379:UEL917394 UOH917379:UOH917394 UYD917379:UYD917394 VHZ917379:VHZ917394 VRV917379:VRV917394 WBR917379:WBR917394 WLN917379:WLN917394 WVJ917379:WVJ917394 C982915:C982930 IX982915:IX982930 ST982915:ST982930 ACP982915:ACP982930 AML982915:AML982930 AWH982915:AWH982930 BGD982915:BGD982930 BPZ982915:BPZ982930 BZV982915:BZV982930 CJR982915:CJR982930 CTN982915:CTN982930 DDJ982915:DDJ982930 DNF982915:DNF982930 DXB982915:DXB982930 EGX982915:EGX982930 EQT982915:EQT982930 FAP982915:FAP982930 FKL982915:FKL982930 FUH982915:FUH982930 GED982915:GED982930 GNZ982915:GNZ982930 GXV982915:GXV982930 HHR982915:HHR982930 HRN982915:HRN982930 IBJ982915:IBJ982930 ILF982915:ILF982930 IVB982915:IVB982930 JEX982915:JEX982930 JOT982915:JOT982930 JYP982915:JYP982930 KIL982915:KIL982930 KSH982915:KSH982930 LCD982915:LCD982930 LLZ982915:LLZ982930 LVV982915:LVV982930 MFR982915:MFR982930 MPN982915:MPN982930 MZJ982915:MZJ982930 NJF982915:NJF982930 NTB982915:NTB982930 OCX982915:OCX982930 OMT982915:OMT982930 OWP982915:OWP982930 PGL982915:PGL982930 PQH982915:PQH982930 QAD982915:QAD982930 QJZ982915:QJZ982930 QTV982915:QTV982930 RDR982915:RDR982930 RNN982915:RNN982930 RXJ982915:RXJ982930 SHF982915:SHF982930 SRB982915:SRB982930 TAX982915:TAX982930 TKT982915:TKT982930 TUP982915:TUP982930 UEL982915:UEL982930 UOH982915:UOH982930 UYD982915:UYD982930 VHZ982915:VHZ982930 VRV982915:VRV982930 WBR982915:WBR982930 WLN982915:WLN982930 WVJ982915:WVJ982930 WVH982924:WVH982930 JE4:JF4 TA4:TB4 ACW4:ACX4 AMS4:AMT4 AWO4:AWP4 BGK4:BGL4 BQG4:BQH4 CAC4:CAD4 CJY4:CJZ4 CTU4:CTV4 DDQ4:DDR4 DNM4:DNN4 DXI4:DXJ4 EHE4:EHF4 ERA4:ERB4 FAW4:FAX4 FKS4:FKT4 FUO4:FUP4 GEK4:GEL4 GOG4:GOH4 GYC4:GYD4 HHY4:HHZ4 HRU4:HRV4 IBQ4:IBR4 ILM4:ILN4 IVI4:IVJ4 JFE4:JFF4 JPA4:JPB4 JYW4:JYX4 KIS4:KIT4 KSO4:KSP4 LCK4:LCL4 LMG4:LMH4 LWC4:LWD4 MFY4:MFZ4 MPU4:MPV4 MZQ4:MZR4 NJM4:NJN4 NTI4:NTJ4 ODE4:ODF4 ONA4:ONB4 OWW4:OWX4 PGS4:PGT4 PQO4:PQP4 QAK4:QAL4 QKG4:QKH4 QUC4:QUD4 RDY4:RDZ4 RNU4:RNV4 RXQ4:RXR4 SHM4:SHN4 SRI4:SRJ4 TBE4:TBF4 TLA4:TLB4 TUW4:TUX4 UES4:UET4 UOO4:UOP4 UYK4:UYL4 VIG4:VIH4 VSC4:VSD4 WBY4:WBZ4 WLU4:WLV4 WVQ4:WVR4 J65406:K65406 JE65406:JF65406 TA65406:TB65406 ACW65406:ACX65406 AMS65406:AMT65406 AWO65406:AWP65406 BGK65406:BGL65406 BQG65406:BQH65406 CAC65406:CAD65406 CJY65406:CJZ65406 CTU65406:CTV65406 DDQ65406:DDR65406 DNM65406:DNN65406 DXI65406:DXJ65406 EHE65406:EHF65406 ERA65406:ERB65406 FAW65406:FAX65406 FKS65406:FKT65406 FUO65406:FUP65406 GEK65406:GEL65406 GOG65406:GOH65406 GYC65406:GYD65406 HHY65406:HHZ65406 HRU65406:HRV65406 IBQ65406:IBR65406 ILM65406:ILN65406 IVI65406:IVJ65406 JFE65406:JFF65406 JPA65406:JPB65406 JYW65406:JYX65406 KIS65406:KIT65406 KSO65406:KSP65406 LCK65406:LCL65406 LMG65406:LMH65406 LWC65406:LWD65406 MFY65406:MFZ65406 MPU65406:MPV65406 MZQ65406:MZR65406 NJM65406:NJN65406 NTI65406:NTJ65406 ODE65406:ODF65406 ONA65406:ONB65406 OWW65406:OWX65406 PGS65406:PGT65406 PQO65406:PQP65406 QAK65406:QAL65406 QKG65406:QKH65406 QUC65406:QUD65406 RDY65406:RDZ65406 RNU65406:RNV65406 RXQ65406:RXR65406 SHM65406:SHN65406 SRI65406:SRJ65406 TBE65406:TBF65406 TLA65406:TLB65406 TUW65406:TUX65406 UES65406:UET65406 UOO65406:UOP65406 UYK65406:UYL65406 VIG65406:VIH65406 VSC65406:VSD65406 WBY65406:WBZ65406 WLU65406:WLV65406 WVQ65406:WVR65406 J130942:K130942 JE130942:JF130942 TA130942:TB130942 ACW130942:ACX130942 AMS130942:AMT130942 AWO130942:AWP130942 BGK130942:BGL130942 BQG130942:BQH130942 CAC130942:CAD130942 CJY130942:CJZ130942 CTU130942:CTV130942 DDQ130942:DDR130942 DNM130942:DNN130942 DXI130942:DXJ130942 EHE130942:EHF130942 ERA130942:ERB130942 FAW130942:FAX130942 FKS130942:FKT130942 FUO130942:FUP130942 GEK130942:GEL130942 GOG130942:GOH130942 GYC130942:GYD130942 HHY130942:HHZ130942 HRU130942:HRV130942 IBQ130942:IBR130942 ILM130942:ILN130942 IVI130942:IVJ130942 JFE130942:JFF130942 JPA130942:JPB130942 JYW130942:JYX130942 KIS130942:KIT130942 KSO130942:KSP130942 LCK130942:LCL130942 LMG130942:LMH130942 LWC130942:LWD130942 MFY130942:MFZ130942 MPU130942:MPV130942 MZQ130942:MZR130942 NJM130942:NJN130942 NTI130942:NTJ130942 ODE130942:ODF130942 ONA130942:ONB130942 OWW130942:OWX130942 PGS130942:PGT130942 PQO130942:PQP130942 QAK130942:QAL130942 QKG130942:QKH130942 QUC130942:QUD130942 RDY130942:RDZ130942 RNU130942:RNV130942 RXQ130942:RXR130942 SHM130942:SHN130942 SRI130942:SRJ130942 TBE130942:TBF130942 TLA130942:TLB130942 TUW130942:TUX130942 UES130942:UET130942 UOO130942:UOP130942 UYK130942:UYL130942 VIG130942:VIH130942 VSC130942:VSD130942 WBY130942:WBZ130942 WLU130942:WLV130942 WVQ130942:WVR130942 J196478:K196478 JE196478:JF196478 TA196478:TB196478 ACW196478:ACX196478 AMS196478:AMT196478 AWO196478:AWP196478 BGK196478:BGL196478 BQG196478:BQH196478 CAC196478:CAD196478 CJY196478:CJZ196478 CTU196478:CTV196478 DDQ196478:DDR196478 DNM196478:DNN196478 DXI196478:DXJ196478 EHE196478:EHF196478 ERA196478:ERB196478 FAW196478:FAX196478 FKS196478:FKT196478 FUO196478:FUP196478 GEK196478:GEL196478 GOG196478:GOH196478 GYC196478:GYD196478 HHY196478:HHZ196478 HRU196478:HRV196478 IBQ196478:IBR196478 ILM196478:ILN196478 IVI196478:IVJ196478 JFE196478:JFF196478 JPA196478:JPB196478 JYW196478:JYX196478 KIS196478:KIT196478 KSO196478:KSP196478 LCK196478:LCL196478 LMG196478:LMH196478 LWC196478:LWD196478 MFY196478:MFZ196478 MPU196478:MPV196478 MZQ196478:MZR196478 NJM196478:NJN196478 NTI196478:NTJ196478 ODE196478:ODF196478 ONA196478:ONB196478 OWW196478:OWX196478 PGS196478:PGT196478 PQO196478:PQP196478 QAK196478:QAL196478 QKG196478:QKH196478 QUC196478:QUD196478 RDY196478:RDZ196478 RNU196478:RNV196478 RXQ196478:RXR196478 SHM196478:SHN196478 SRI196478:SRJ196478 TBE196478:TBF196478 TLA196478:TLB196478 TUW196478:TUX196478 UES196478:UET196478 UOO196478:UOP196478 UYK196478:UYL196478 VIG196478:VIH196478 VSC196478:VSD196478 WBY196478:WBZ196478 WLU196478:WLV196478 WVQ196478:WVR196478 J262014:K262014 JE262014:JF262014 TA262014:TB262014 ACW262014:ACX262014 AMS262014:AMT262014 AWO262014:AWP262014 BGK262014:BGL262014 BQG262014:BQH262014 CAC262014:CAD262014 CJY262014:CJZ262014 CTU262014:CTV262014 DDQ262014:DDR262014 DNM262014:DNN262014 DXI262014:DXJ262014 EHE262014:EHF262014 ERA262014:ERB262014 FAW262014:FAX262014 FKS262014:FKT262014 FUO262014:FUP262014 GEK262014:GEL262014 GOG262014:GOH262014 GYC262014:GYD262014 HHY262014:HHZ262014 HRU262014:HRV262014 IBQ262014:IBR262014 ILM262014:ILN262014 IVI262014:IVJ262014 JFE262014:JFF262014 JPA262014:JPB262014 JYW262014:JYX262014 KIS262014:KIT262014 KSO262014:KSP262014 LCK262014:LCL262014 LMG262014:LMH262014 LWC262014:LWD262014 MFY262014:MFZ262014 MPU262014:MPV262014 MZQ262014:MZR262014 NJM262014:NJN262014 NTI262014:NTJ262014 ODE262014:ODF262014 ONA262014:ONB262014 OWW262014:OWX262014 PGS262014:PGT262014 PQO262014:PQP262014 QAK262014:QAL262014 QKG262014:QKH262014 QUC262014:QUD262014 RDY262014:RDZ262014 RNU262014:RNV262014 RXQ262014:RXR262014 SHM262014:SHN262014 SRI262014:SRJ262014 TBE262014:TBF262014 TLA262014:TLB262014 TUW262014:TUX262014 UES262014:UET262014 UOO262014:UOP262014 UYK262014:UYL262014 VIG262014:VIH262014 VSC262014:VSD262014 WBY262014:WBZ262014 WLU262014:WLV262014 WVQ262014:WVR262014 J327550:K327550 JE327550:JF327550 TA327550:TB327550 ACW327550:ACX327550 AMS327550:AMT327550 AWO327550:AWP327550 BGK327550:BGL327550 BQG327550:BQH327550 CAC327550:CAD327550 CJY327550:CJZ327550 CTU327550:CTV327550 DDQ327550:DDR327550 DNM327550:DNN327550 DXI327550:DXJ327550 EHE327550:EHF327550 ERA327550:ERB327550 FAW327550:FAX327550 FKS327550:FKT327550 FUO327550:FUP327550 GEK327550:GEL327550 GOG327550:GOH327550 GYC327550:GYD327550 HHY327550:HHZ327550 HRU327550:HRV327550 IBQ327550:IBR327550 ILM327550:ILN327550 IVI327550:IVJ327550 JFE327550:JFF327550 JPA327550:JPB327550 JYW327550:JYX327550 KIS327550:KIT327550 KSO327550:KSP327550 LCK327550:LCL327550 LMG327550:LMH327550 LWC327550:LWD327550 MFY327550:MFZ327550 MPU327550:MPV327550 MZQ327550:MZR327550 NJM327550:NJN327550 NTI327550:NTJ327550 ODE327550:ODF327550 ONA327550:ONB327550 OWW327550:OWX327550 PGS327550:PGT327550 PQO327550:PQP327550 QAK327550:QAL327550 QKG327550:QKH327550 QUC327550:QUD327550 RDY327550:RDZ327550 RNU327550:RNV327550 RXQ327550:RXR327550 SHM327550:SHN327550 SRI327550:SRJ327550 TBE327550:TBF327550 TLA327550:TLB327550 TUW327550:TUX327550 UES327550:UET327550 UOO327550:UOP327550 UYK327550:UYL327550 VIG327550:VIH327550 VSC327550:VSD327550 WBY327550:WBZ327550 WLU327550:WLV327550 WVQ327550:WVR327550 J393086:K393086 JE393086:JF393086 TA393086:TB393086 ACW393086:ACX393086 AMS393086:AMT393086 AWO393086:AWP393086 BGK393086:BGL393086 BQG393086:BQH393086 CAC393086:CAD393086 CJY393086:CJZ393086 CTU393086:CTV393086 DDQ393086:DDR393086 DNM393086:DNN393086 DXI393086:DXJ393086 EHE393086:EHF393086 ERA393086:ERB393086 FAW393086:FAX393086 FKS393086:FKT393086 FUO393086:FUP393086 GEK393086:GEL393086 GOG393086:GOH393086 GYC393086:GYD393086 HHY393086:HHZ393086 HRU393086:HRV393086 IBQ393086:IBR393086 ILM393086:ILN393086 IVI393086:IVJ393086 JFE393086:JFF393086 JPA393086:JPB393086 JYW393086:JYX393086 KIS393086:KIT393086 KSO393086:KSP393086 LCK393086:LCL393086 LMG393086:LMH393086 LWC393086:LWD393086 MFY393086:MFZ393086 MPU393086:MPV393086 MZQ393086:MZR393086 NJM393086:NJN393086 NTI393086:NTJ393086 ODE393086:ODF393086 ONA393086:ONB393086 OWW393086:OWX393086 PGS393086:PGT393086 PQO393086:PQP393086 QAK393086:QAL393086 QKG393086:QKH393086 QUC393086:QUD393086 RDY393086:RDZ393086 RNU393086:RNV393086 RXQ393086:RXR393086 SHM393086:SHN393086 SRI393086:SRJ393086 TBE393086:TBF393086 TLA393086:TLB393086 TUW393086:TUX393086 UES393086:UET393086 UOO393086:UOP393086 UYK393086:UYL393086 VIG393086:VIH393086 VSC393086:VSD393086 WBY393086:WBZ393086 WLU393086:WLV393086 WVQ393086:WVR393086 J458622:K458622 JE458622:JF458622 TA458622:TB458622 ACW458622:ACX458622 AMS458622:AMT458622 AWO458622:AWP458622 BGK458622:BGL458622 BQG458622:BQH458622 CAC458622:CAD458622 CJY458622:CJZ458622 CTU458622:CTV458622 DDQ458622:DDR458622 DNM458622:DNN458622 DXI458622:DXJ458622 EHE458622:EHF458622 ERA458622:ERB458622 FAW458622:FAX458622 FKS458622:FKT458622 FUO458622:FUP458622 GEK458622:GEL458622 GOG458622:GOH458622 GYC458622:GYD458622 HHY458622:HHZ458622 HRU458622:HRV458622 IBQ458622:IBR458622 ILM458622:ILN458622 IVI458622:IVJ458622 JFE458622:JFF458622 JPA458622:JPB458622 JYW458622:JYX458622 KIS458622:KIT458622 KSO458622:KSP458622 LCK458622:LCL458622 LMG458622:LMH458622 LWC458622:LWD458622 MFY458622:MFZ458622 MPU458622:MPV458622 MZQ458622:MZR458622 NJM458622:NJN458622 NTI458622:NTJ458622 ODE458622:ODF458622 ONA458622:ONB458622 OWW458622:OWX458622 PGS458622:PGT458622 PQO458622:PQP458622 QAK458622:QAL458622 QKG458622:QKH458622 QUC458622:QUD458622 RDY458622:RDZ458622 RNU458622:RNV458622 RXQ458622:RXR458622 SHM458622:SHN458622 SRI458622:SRJ458622 TBE458622:TBF458622 TLA458622:TLB458622 TUW458622:TUX458622 UES458622:UET458622 UOO458622:UOP458622 UYK458622:UYL458622 VIG458622:VIH458622 VSC458622:VSD458622 WBY458622:WBZ458622 WLU458622:WLV458622 WVQ458622:WVR458622 J524158:K524158 JE524158:JF524158 TA524158:TB524158 ACW524158:ACX524158 AMS524158:AMT524158 AWO524158:AWP524158 BGK524158:BGL524158 BQG524158:BQH524158 CAC524158:CAD524158 CJY524158:CJZ524158 CTU524158:CTV524158 DDQ524158:DDR524158 DNM524158:DNN524158 DXI524158:DXJ524158 EHE524158:EHF524158 ERA524158:ERB524158 FAW524158:FAX524158 FKS524158:FKT524158 FUO524158:FUP524158 GEK524158:GEL524158 GOG524158:GOH524158 GYC524158:GYD524158 HHY524158:HHZ524158 HRU524158:HRV524158 IBQ524158:IBR524158 ILM524158:ILN524158 IVI524158:IVJ524158 JFE524158:JFF524158 JPA524158:JPB524158 JYW524158:JYX524158 KIS524158:KIT524158 KSO524158:KSP524158 LCK524158:LCL524158 LMG524158:LMH524158 LWC524158:LWD524158 MFY524158:MFZ524158 MPU524158:MPV524158 MZQ524158:MZR524158 NJM524158:NJN524158 NTI524158:NTJ524158 ODE524158:ODF524158 ONA524158:ONB524158 OWW524158:OWX524158 PGS524158:PGT524158 PQO524158:PQP524158 QAK524158:QAL524158 QKG524158:QKH524158 QUC524158:QUD524158 RDY524158:RDZ524158 RNU524158:RNV524158 RXQ524158:RXR524158 SHM524158:SHN524158 SRI524158:SRJ524158 TBE524158:TBF524158 TLA524158:TLB524158 TUW524158:TUX524158 UES524158:UET524158 UOO524158:UOP524158 UYK524158:UYL524158 VIG524158:VIH524158 VSC524158:VSD524158 WBY524158:WBZ524158 WLU524158:WLV524158 WVQ524158:WVR524158 J589694:K589694 JE589694:JF589694 TA589694:TB589694 ACW589694:ACX589694 AMS589694:AMT589694 AWO589694:AWP589694 BGK589694:BGL589694 BQG589694:BQH589694 CAC589694:CAD589694 CJY589694:CJZ589694 CTU589694:CTV589694 DDQ589694:DDR589694 DNM589694:DNN589694 DXI589694:DXJ589694 EHE589694:EHF589694 ERA589694:ERB589694 FAW589694:FAX589694 FKS589694:FKT589694 FUO589694:FUP589694 GEK589694:GEL589694 GOG589694:GOH589694 GYC589694:GYD589694 HHY589694:HHZ589694 HRU589694:HRV589694 IBQ589694:IBR589694 ILM589694:ILN589694 IVI589694:IVJ589694 JFE589694:JFF589694 JPA589694:JPB589694 JYW589694:JYX589694 KIS589694:KIT589694 KSO589694:KSP589694 LCK589694:LCL589694 LMG589694:LMH589694 LWC589694:LWD589694 MFY589694:MFZ589694 MPU589694:MPV589694 MZQ589694:MZR589694 NJM589694:NJN589694 NTI589694:NTJ589694 ODE589694:ODF589694 ONA589694:ONB589694 OWW589694:OWX589694 PGS589694:PGT589694 PQO589694:PQP589694 QAK589694:QAL589694 QKG589694:QKH589694 QUC589694:QUD589694 RDY589694:RDZ589694 RNU589694:RNV589694 RXQ589694:RXR589694 SHM589694:SHN589694 SRI589694:SRJ589694 TBE589694:TBF589694 TLA589694:TLB589694 TUW589694:TUX589694 UES589694:UET589694 UOO589694:UOP589694 UYK589694:UYL589694 VIG589694:VIH589694 VSC589694:VSD589694 WBY589694:WBZ589694 WLU589694:WLV589694 WVQ589694:WVR589694 J655230:K655230 JE655230:JF655230 TA655230:TB655230 ACW655230:ACX655230 AMS655230:AMT655230 AWO655230:AWP655230 BGK655230:BGL655230 BQG655230:BQH655230 CAC655230:CAD655230 CJY655230:CJZ655230 CTU655230:CTV655230 DDQ655230:DDR655230 DNM655230:DNN655230 DXI655230:DXJ655230 EHE655230:EHF655230 ERA655230:ERB655230 FAW655230:FAX655230 FKS655230:FKT655230 FUO655230:FUP655230 GEK655230:GEL655230 GOG655230:GOH655230 GYC655230:GYD655230 HHY655230:HHZ655230 HRU655230:HRV655230 IBQ655230:IBR655230 ILM655230:ILN655230 IVI655230:IVJ655230 JFE655230:JFF655230 JPA655230:JPB655230 JYW655230:JYX655230 KIS655230:KIT655230 KSO655230:KSP655230 LCK655230:LCL655230 LMG655230:LMH655230 LWC655230:LWD655230 MFY655230:MFZ655230 MPU655230:MPV655230 MZQ655230:MZR655230 NJM655230:NJN655230 NTI655230:NTJ655230 ODE655230:ODF655230 ONA655230:ONB655230 OWW655230:OWX655230 PGS655230:PGT655230 PQO655230:PQP655230 QAK655230:QAL655230 QKG655230:QKH655230 QUC655230:QUD655230 RDY655230:RDZ655230 RNU655230:RNV655230 RXQ655230:RXR655230 SHM655230:SHN655230 SRI655230:SRJ655230 TBE655230:TBF655230 TLA655230:TLB655230 TUW655230:TUX655230 UES655230:UET655230 UOO655230:UOP655230 UYK655230:UYL655230 VIG655230:VIH655230 VSC655230:VSD655230 WBY655230:WBZ655230 WLU655230:WLV655230 WVQ655230:WVR655230 J720766:K720766 JE720766:JF720766 TA720766:TB720766 ACW720766:ACX720766 AMS720766:AMT720766 AWO720766:AWP720766 BGK720766:BGL720766 BQG720766:BQH720766 CAC720766:CAD720766 CJY720766:CJZ720766 CTU720766:CTV720766 DDQ720766:DDR720766 DNM720766:DNN720766 DXI720766:DXJ720766 EHE720766:EHF720766 ERA720766:ERB720766 FAW720766:FAX720766 FKS720766:FKT720766 FUO720766:FUP720766 GEK720766:GEL720766 GOG720766:GOH720766 GYC720766:GYD720766 HHY720766:HHZ720766 HRU720766:HRV720766 IBQ720766:IBR720766 ILM720766:ILN720766 IVI720766:IVJ720766 JFE720766:JFF720766 JPA720766:JPB720766 JYW720766:JYX720766 KIS720766:KIT720766 KSO720766:KSP720766 LCK720766:LCL720766 LMG720766:LMH720766 LWC720766:LWD720766 MFY720766:MFZ720766 MPU720766:MPV720766 MZQ720766:MZR720766 NJM720766:NJN720766 NTI720766:NTJ720766 ODE720766:ODF720766 ONA720766:ONB720766 OWW720766:OWX720766 PGS720766:PGT720766 PQO720766:PQP720766 QAK720766:QAL720766 QKG720766:QKH720766 QUC720766:QUD720766 RDY720766:RDZ720766 RNU720766:RNV720766 RXQ720766:RXR720766 SHM720766:SHN720766 SRI720766:SRJ720766 TBE720766:TBF720766 TLA720766:TLB720766 TUW720766:TUX720766 UES720766:UET720766 UOO720766:UOP720766 UYK720766:UYL720766 VIG720766:VIH720766 VSC720766:VSD720766 WBY720766:WBZ720766 WLU720766:WLV720766 WVQ720766:WVR720766 J786302:K786302 JE786302:JF786302 TA786302:TB786302 ACW786302:ACX786302 AMS786302:AMT786302 AWO786302:AWP786302 BGK786302:BGL786302 BQG786302:BQH786302 CAC786302:CAD786302 CJY786302:CJZ786302 CTU786302:CTV786302 DDQ786302:DDR786302 DNM786302:DNN786302 DXI786302:DXJ786302 EHE786302:EHF786302 ERA786302:ERB786302 FAW786302:FAX786302 FKS786302:FKT786302 FUO786302:FUP786302 GEK786302:GEL786302 GOG786302:GOH786302 GYC786302:GYD786302 HHY786302:HHZ786302 HRU786302:HRV786302 IBQ786302:IBR786302 ILM786302:ILN786302 IVI786302:IVJ786302 JFE786302:JFF786302 JPA786302:JPB786302 JYW786302:JYX786302 KIS786302:KIT786302 KSO786302:KSP786302 LCK786302:LCL786302 LMG786302:LMH786302 LWC786302:LWD786302 MFY786302:MFZ786302 MPU786302:MPV786302 MZQ786302:MZR786302 NJM786302:NJN786302 NTI786302:NTJ786302 ODE786302:ODF786302 ONA786302:ONB786302 OWW786302:OWX786302 PGS786302:PGT786302 PQO786302:PQP786302 QAK786302:QAL786302 QKG786302:QKH786302 QUC786302:QUD786302 RDY786302:RDZ786302 RNU786302:RNV786302 RXQ786302:RXR786302 SHM786302:SHN786302 SRI786302:SRJ786302 TBE786302:TBF786302 TLA786302:TLB786302 TUW786302:TUX786302 UES786302:UET786302 UOO786302:UOP786302 UYK786302:UYL786302 VIG786302:VIH786302 VSC786302:VSD786302 WBY786302:WBZ786302 WLU786302:WLV786302 WVQ786302:WVR786302 J851838:K851838 JE851838:JF851838 TA851838:TB851838 ACW851838:ACX851838 AMS851838:AMT851838 AWO851838:AWP851838 BGK851838:BGL851838 BQG851838:BQH851838 CAC851838:CAD851838 CJY851838:CJZ851838 CTU851838:CTV851838 DDQ851838:DDR851838 DNM851838:DNN851838 DXI851838:DXJ851838 EHE851838:EHF851838 ERA851838:ERB851838 FAW851838:FAX851838 FKS851838:FKT851838 FUO851838:FUP851838 GEK851838:GEL851838 GOG851838:GOH851838 GYC851838:GYD851838 HHY851838:HHZ851838 HRU851838:HRV851838 IBQ851838:IBR851838 ILM851838:ILN851838 IVI851838:IVJ851838 JFE851838:JFF851838 JPA851838:JPB851838 JYW851838:JYX851838 KIS851838:KIT851838 KSO851838:KSP851838 LCK851838:LCL851838 LMG851838:LMH851838 LWC851838:LWD851838 MFY851838:MFZ851838 MPU851838:MPV851838 MZQ851838:MZR851838 NJM851838:NJN851838 NTI851838:NTJ851838 ODE851838:ODF851838 ONA851838:ONB851838 OWW851838:OWX851838 PGS851838:PGT851838 PQO851838:PQP851838 QAK851838:QAL851838 QKG851838:QKH851838 QUC851838:QUD851838 RDY851838:RDZ851838 RNU851838:RNV851838 RXQ851838:RXR851838 SHM851838:SHN851838 SRI851838:SRJ851838 TBE851838:TBF851838 TLA851838:TLB851838 TUW851838:TUX851838 UES851838:UET851838 UOO851838:UOP851838 UYK851838:UYL851838 VIG851838:VIH851838 VSC851838:VSD851838 WBY851838:WBZ851838 WLU851838:WLV851838 WVQ851838:WVR851838 J917374:K917374 JE917374:JF917374 TA917374:TB917374 ACW917374:ACX917374 AMS917374:AMT917374 AWO917374:AWP917374 BGK917374:BGL917374 BQG917374:BQH917374 CAC917374:CAD917374 CJY917374:CJZ917374 CTU917374:CTV917374 DDQ917374:DDR917374 DNM917374:DNN917374 DXI917374:DXJ917374 EHE917374:EHF917374 ERA917374:ERB917374 FAW917374:FAX917374 FKS917374:FKT917374 FUO917374:FUP917374 GEK917374:GEL917374 GOG917374:GOH917374 GYC917374:GYD917374 HHY917374:HHZ917374 HRU917374:HRV917374 IBQ917374:IBR917374 ILM917374:ILN917374 IVI917374:IVJ917374 JFE917374:JFF917374 JPA917374:JPB917374 JYW917374:JYX917374 KIS917374:KIT917374 KSO917374:KSP917374 LCK917374:LCL917374 LMG917374:LMH917374 LWC917374:LWD917374 MFY917374:MFZ917374 MPU917374:MPV917374 MZQ917374:MZR917374 NJM917374:NJN917374 NTI917374:NTJ917374 ODE917374:ODF917374 ONA917374:ONB917374 OWW917374:OWX917374 PGS917374:PGT917374 PQO917374:PQP917374 QAK917374:QAL917374 QKG917374:QKH917374 QUC917374:QUD917374 RDY917374:RDZ917374 RNU917374:RNV917374 RXQ917374:RXR917374 SHM917374:SHN917374 SRI917374:SRJ917374 TBE917374:TBF917374 TLA917374:TLB917374 TUW917374:TUX917374 UES917374:UET917374 UOO917374:UOP917374 UYK917374:UYL917374 VIG917374:VIH917374 VSC917374:VSD917374 WBY917374:WBZ917374 WLU917374:WLV917374 WVQ917374:WVR917374 J982910:K982910 JE982910:JF982910 TA982910:TB982910 ACW982910:ACX982910 AMS982910:AMT982910 AWO982910:AWP982910 BGK982910:BGL982910 BQG982910:BQH982910 CAC982910:CAD982910 CJY982910:CJZ982910 CTU982910:CTV982910 DDQ982910:DDR982910 DNM982910:DNN982910 DXI982910:DXJ982910 EHE982910:EHF982910 ERA982910:ERB982910 FAW982910:FAX982910 FKS982910:FKT982910 FUO982910:FUP982910 GEK982910:GEL982910 GOG982910:GOH982910 GYC982910:GYD982910 HHY982910:HHZ982910 HRU982910:HRV982910 IBQ982910:IBR982910 ILM982910:ILN982910 IVI982910:IVJ982910 JFE982910:JFF982910 JPA982910:JPB982910 JYW982910:JYX982910 KIS982910:KIT982910 KSO982910:KSP982910 LCK982910:LCL982910 LMG982910:LMH982910 LWC982910:LWD982910 MFY982910:MFZ982910 MPU982910:MPV982910 MZQ982910:MZR982910 NJM982910:NJN982910 NTI982910:NTJ982910 ODE982910:ODF982910 ONA982910:ONB982910 OWW982910:OWX982910 PGS982910:PGT982910 PQO982910:PQP982910 QAK982910:QAL982910 QKG982910:QKH982910 QUC982910:QUD982910 RDY982910:RDZ982910 RNU982910:RNV982910 RXQ982910:RXR982910 SHM982910:SHN982910 SRI982910:SRJ982910 TBE982910:TBF982910 TLA982910:TLB982910 TUW982910:TUX982910 UES982910:UET982910 UOO982910:UOP982910 UYK982910:UYL982910 VIG982910:VIH982910 VSC982910:VSD982910 WBY982910:WBZ982910 WLU982910:WLV982910 WVQ982910:WVR982910 WLL982924:WLL982930 IV17:IV23 SR17:SR23 ACN17:ACN23 AMJ17:AMJ23 AWF17:AWF23 BGB17:BGB23 BPX17:BPX23 BZT17:BZT23 CJP17:CJP23 CTL17:CTL23 DDH17:DDH23 DND17:DND23 DWZ17:DWZ23 EGV17:EGV23 EQR17:EQR23 FAN17:FAN23 FKJ17:FKJ23 FUF17:FUF23 GEB17:GEB23 GNX17:GNX23 GXT17:GXT23 HHP17:HHP23 HRL17:HRL23 IBH17:IBH23 ILD17:ILD23 IUZ17:IUZ23 JEV17:JEV23 JOR17:JOR23 JYN17:JYN23 KIJ17:KIJ23 KSF17:KSF23 LCB17:LCB23 LLX17:LLX23 LVT17:LVT23 MFP17:MFP23 MPL17:MPL23 MZH17:MZH23 NJD17:NJD23 NSZ17:NSZ23 OCV17:OCV23 OMR17:OMR23 OWN17:OWN23 PGJ17:PGJ23 PQF17:PQF23 QAB17:QAB23 QJX17:QJX23 QTT17:QTT23 RDP17:RDP23 RNL17:RNL23 RXH17:RXH23 SHD17:SHD23 SQZ17:SQZ23 TAV17:TAV23 TKR17:TKR23 TUN17:TUN23 UEJ17:UEJ23 UOF17:UOF23 UYB17:UYB23 VHX17:VHX23 VRT17:VRT23 WBP17:WBP23 WLL17:WLL23 WVH17:WVH23 A65420:A65426 IV65420:IV65426 SR65420:SR65426 ACN65420:ACN65426 AMJ65420:AMJ65426 AWF65420:AWF65426 BGB65420:BGB65426 BPX65420:BPX65426 BZT65420:BZT65426 CJP65420:CJP65426 CTL65420:CTL65426 DDH65420:DDH65426 DND65420:DND65426 DWZ65420:DWZ65426 EGV65420:EGV65426 EQR65420:EQR65426 FAN65420:FAN65426 FKJ65420:FKJ65426 FUF65420:FUF65426 GEB65420:GEB65426 GNX65420:GNX65426 GXT65420:GXT65426 HHP65420:HHP65426 HRL65420:HRL65426 IBH65420:IBH65426 ILD65420:ILD65426 IUZ65420:IUZ65426 JEV65420:JEV65426 JOR65420:JOR65426 JYN65420:JYN65426 KIJ65420:KIJ65426 KSF65420:KSF65426 LCB65420:LCB65426 LLX65420:LLX65426 LVT65420:LVT65426 MFP65420:MFP65426 MPL65420:MPL65426 MZH65420:MZH65426 NJD65420:NJD65426 NSZ65420:NSZ65426 OCV65420:OCV65426 OMR65420:OMR65426 OWN65420:OWN65426 PGJ65420:PGJ65426 PQF65420:PQF65426 QAB65420:QAB65426 QJX65420:QJX65426 QTT65420:QTT65426 RDP65420:RDP65426 RNL65420:RNL65426 RXH65420:RXH65426 SHD65420:SHD65426 SQZ65420:SQZ65426 TAV65420:TAV65426 TKR65420:TKR65426 TUN65420:TUN65426 UEJ65420:UEJ65426 UOF65420:UOF65426 UYB65420:UYB65426 VHX65420:VHX65426 VRT65420:VRT65426 WBP65420:WBP65426 WLL65420:WLL65426 WVH65420:WVH65426 A130956:A130962 IV130956:IV130962 SR130956:SR130962 ACN130956:ACN130962 AMJ130956:AMJ130962 AWF130956:AWF130962 BGB130956:BGB130962 BPX130956:BPX130962 BZT130956:BZT130962 CJP130956:CJP130962 CTL130956:CTL130962 DDH130956:DDH130962 DND130956:DND130962 DWZ130956:DWZ130962 EGV130956:EGV130962 EQR130956:EQR130962 FAN130956:FAN130962 FKJ130956:FKJ130962 FUF130956:FUF130962 GEB130956:GEB130962 GNX130956:GNX130962 GXT130956:GXT130962 HHP130956:HHP130962 HRL130956:HRL130962 IBH130956:IBH130962 ILD130956:ILD130962 IUZ130956:IUZ130962 JEV130956:JEV130962 JOR130956:JOR130962 JYN130956:JYN130962 KIJ130956:KIJ130962 KSF130956:KSF130962 LCB130956:LCB130962 LLX130956:LLX130962 LVT130956:LVT130962 MFP130956:MFP130962 MPL130956:MPL130962 MZH130956:MZH130962 NJD130956:NJD130962 NSZ130956:NSZ130962 OCV130956:OCV130962 OMR130956:OMR130962 OWN130956:OWN130962 PGJ130956:PGJ130962 PQF130956:PQF130962 QAB130956:QAB130962 QJX130956:QJX130962 QTT130956:QTT130962 RDP130956:RDP130962 RNL130956:RNL130962 RXH130956:RXH130962 SHD130956:SHD130962 SQZ130956:SQZ130962 TAV130956:TAV130962 TKR130956:TKR130962 TUN130956:TUN130962 UEJ130956:UEJ130962 UOF130956:UOF130962 UYB130956:UYB130962 VHX130956:VHX130962 VRT130956:VRT130962 WBP130956:WBP130962 WLL130956:WLL130962 WVH130956:WVH130962 A196492:A196498 IV196492:IV196498 SR196492:SR196498 ACN196492:ACN196498 AMJ196492:AMJ196498 AWF196492:AWF196498 BGB196492:BGB196498 BPX196492:BPX196498 BZT196492:BZT196498 CJP196492:CJP196498 CTL196492:CTL196498 DDH196492:DDH196498 DND196492:DND196498 DWZ196492:DWZ196498 EGV196492:EGV196498 EQR196492:EQR196498 FAN196492:FAN196498 FKJ196492:FKJ196498 FUF196492:FUF196498 GEB196492:GEB196498 GNX196492:GNX196498 GXT196492:GXT196498 HHP196492:HHP196498 HRL196492:HRL196498 IBH196492:IBH196498 ILD196492:ILD196498 IUZ196492:IUZ196498 JEV196492:JEV196498 JOR196492:JOR196498 JYN196492:JYN196498 KIJ196492:KIJ196498 KSF196492:KSF196498 LCB196492:LCB196498 LLX196492:LLX196498 LVT196492:LVT196498 MFP196492:MFP196498 MPL196492:MPL196498 MZH196492:MZH196498 NJD196492:NJD196498 NSZ196492:NSZ196498 OCV196492:OCV196498 OMR196492:OMR196498 OWN196492:OWN196498 PGJ196492:PGJ196498 PQF196492:PQF196498 QAB196492:QAB196498 QJX196492:QJX196498 QTT196492:QTT196498 RDP196492:RDP196498 RNL196492:RNL196498 RXH196492:RXH196498 SHD196492:SHD196498 SQZ196492:SQZ196498 TAV196492:TAV196498 TKR196492:TKR196498 TUN196492:TUN196498 UEJ196492:UEJ196498 UOF196492:UOF196498 UYB196492:UYB196498 VHX196492:VHX196498 VRT196492:VRT196498 WBP196492:WBP196498 WLL196492:WLL196498 WVH196492:WVH196498 A262028:A262034 IV262028:IV262034 SR262028:SR262034 ACN262028:ACN262034 AMJ262028:AMJ262034 AWF262028:AWF262034 BGB262028:BGB262034 BPX262028:BPX262034 BZT262028:BZT262034 CJP262028:CJP262034 CTL262028:CTL262034 DDH262028:DDH262034 DND262028:DND262034 DWZ262028:DWZ262034 EGV262028:EGV262034 EQR262028:EQR262034 FAN262028:FAN262034 FKJ262028:FKJ262034 FUF262028:FUF262034 GEB262028:GEB262034 GNX262028:GNX262034 GXT262028:GXT262034 HHP262028:HHP262034 HRL262028:HRL262034 IBH262028:IBH262034 ILD262028:ILD262034 IUZ262028:IUZ262034 JEV262028:JEV262034 JOR262028:JOR262034 JYN262028:JYN262034 KIJ262028:KIJ262034 KSF262028:KSF262034 LCB262028:LCB262034 LLX262028:LLX262034 LVT262028:LVT262034 MFP262028:MFP262034 MPL262028:MPL262034 MZH262028:MZH262034 NJD262028:NJD262034 NSZ262028:NSZ262034 OCV262028:OCV262034 OMR262028:OMR262034 OWN262028:OWN262034 PGJ262028:PGJ262034 PQF262028:PQF262034 QAB262028:QAB262034 QJX262028:QJX262034 QTT262028:QTT262034 RDP262028:RDP262034 RNL262028:RNL262034 RXH262028:RXH262034 SHD262028:SHD262034 SQZ262028:SQZ262034 TAV262028:TAV262034 TKR262028:TKR262034 TUN262028:TUN262034 UEJ262028:UEJ262034 UOF262028:UOF262034 UYB262028:UYB262034 VHX262028:VHX262034 VRT262028:VRT262034 WBP262028:WBP262034 WLL262028:WLL262034 WVH262028:WVH262034 A327564:A327570 IV327564:IV327570 SR327564:SR327570 ACN327564:ACN327570 AMJ327564:AMJ327570 AWF327564:AWF327570 BGB327564:BGB327570 BPX327564:BPX327570 BZT327564:BZT327570 CJP327564:CJP327570 CTL327564:CTL327570 DDH327564:DDH327570 DND327564:DND327570 DWZ327564:DWZ327570 EGV327564:EGV327570 EQR327564:EQR327570 FAN327564:FAN327570 FKJ327564:FKJ327570 FUF327564:FUF327570 GEB327564:GEB327570 GNX327564:GNX327570 GXT327564:GXT327570 HHP327564:HHP327570 HRL327564:HRL327570 IBH327564:IBH327570 ILD327564:ILD327570 IUZ327564:IUZ327570 JEV327564:JEV327570 JOR327564:JOR327570 JYN327564:JYN327570 KIJ327564:KIJ327570 KSF327564:KSF327570 LCB327564:LCB327570 LLX327564:LLX327570 LVT327564:LVT327570 MFP327564:MFP327570 MPL327564:MPL327570 MZH327564:MZH327570 NJD327564:NJD327570 NSZ327564:NSZ327570 OCV327564:OCV327570 OMR327564:OMR327570 OWN327564:OWN327570 PGJ327564:PGJ327570 PQF327564:PQF327570 QAB327564:QAB327570 QJX327564:QJX327570 QTT327564:QTT327570 RDP327564:RDP327570 RNL327564:RNL327570 RXH327564:RXH327570 SHD327564:SHD327570 SQZ327564:SQZ327570 TAV327564:TAV327570 TKR327564:TKR327570 TUN327564:TUN327570 UEJ327564:UEJ327570 UOF327564:UOF327570 UYB327564:UYB327570 VHX327564:VHX327570 VRT327564:VRT327570 WBP327564:WBP327570 WLL327564:WLL327570 WVH327564:WVH327570 A393100:A393106 IV393100:IV393106 SR393100:SR393106 ACN393100:ACN393106 AMJ393100:AMJ393106 AWF393100:AWF393106 BGB393100:BGB393106 BPX393100:BPX393106 BZT393100:BZT393106 CJP393100:CJP393106 CTL393100:CTL393106 DDH393100:DDH393106 DND393100:DND393106 DWZ393100:DWZ393106 EGV393100:EGV393106 EQR393100:EQR393106 FAN393100:FAN393106 FKJ393100:FKJ393106 FUF393100:FUF393106 GEB393100:GEB393106 GNX393100:GNX393106 GXT393100:GXT393106 HHP393100:HHP393106 HRL393100:HRL393106 IBH393100:IBH393106 ILD393100:ILD393106 IUZ393100:IUZ393106 JEV393100:JEV393106 JOR393100:JOR393106 JYN393100:JYN393106 KIJ393100:KIJ393106 KSF393100:KSF393106 LCB393100:LCB393106 LLX393100:LLX393106 LVT393100:LVT393106 MFP393100:MFP393106 MPL393100:MPL393106 MZH393100:MZH393106 NJD393100:NJD393106 NSZ393100:NSZ393106 OCV393100:OCV393106 OMR393100:OMR393106 OWN393100:OWN393106 PGJ393100:PGJ393106 PQF393100:PQF393106 QAB393100:QAB393106 QJX393100:QJX393106 QTT393100:QTT393106 RDP393100:RDP393106 RNL393100:RNL393106 RXH393100:RXH393106 SHD393100:SHD393106 SQZ393100:SQZ393106 TAV393100:TAV393106 TKR393100:TKR393106 TUN393100:TUN393106 UEJ393100:UEJ393106 UOF393100:UOF393106 UYB393100:UYB393106 VHX393100:VHX393106 VRT393100:VRT393106 WBP393100:WBP393106 WLL393100:WLL393106 WVH393100:WVH393106 A458636:A458642 IV458636:IV458642 SR458636:SR458642 ACN458636:ACN458642 AMJ458636:AMJ458642 AWF458636:AWF458642 BGB458636:BGB458642 BPX458636:BPX458642 BZT458636:BZT458642 CJP458636:CJP458642 CTL458636:CTL458642 DDH458636:DDH458642 DND458636:DND458642 DWZ458636:DWZ458642 EGV458636:EGV458642 EQR458636:EQR458642 FAN458636:FAN458642 FKJ458636:FKJ458642 FUF458636:FUF458642 GEB458636:GEB458642 GNX458636:GNX458642 GXT458636:GXT458642 HHP458636:HHP458642 HRL458636:HRL458642 IBH458636:IBH458642 ILD458636:ILD458642 IUZ458636:IUZ458642 JEV458636:JEV458642 JOR458636:JOR458642 JYN458636:JYN458642 KIJ458636:KIJ458642 KSF458636:KSF458642 LCB458636:LCB458642 LLX458636:LLX458642 LVT458636:LVT458642 MFP458636:MFP458642 MPL458636:MPL458642 MZH458636:MZH458642 NJD458636:NJD458642 NSZ458636:NSZ458642 OCV458636:OCV458642 OMR458636:OMR458642 OWN458636:OWN458642 PGJ458636:PGJ458642 PQF458636:PQF458642 QAB458636:QAB458642 QJX458636:QJX458642 QTT458636:QTT458642 RDP458636:RDP458642 RNL458636:RNL458642 RXH458636:RXH458642 SHD458636:SHD458642 SQZ458636:SQZ458642 TAV458636:TAV458642 TKR458636:TKR458642 TUN458636:TUN458642 UEJ458636:UEJ458642 UOF458636:UOF458642 UYB458636:UYB458642 VHX458636:VHX458642 VRT458636:VRT458642 WBP458636:WBP458642 WLL458636:WLL458642 WVH458636:WVH458642 A524172:A524178 IV524172:IV524178 SR524172:SR524178 ACN524172:ACN524178 AMJ524172:AMJ524178 AWF524172:AWF524178 BGB524172:BGB524178 BPX524172:BPX524178 BZT524172:BZT524178 CJP524172:CJP524178 CTL524172:CTL524178 DDH524172:DDH524178 DND524172:DND524178 DWZ524172:DWZ524178 EGV524172:EGV524178 EQR524172:EQR524178 FAN524172:FAN524178 FKJ524172:FKJ524178 FUF524172:FUF524178 GEB524172:GEB524178 GNX524172:GNX524178 GXT524172:GXT524178 HHP524172:HHP524178 HRL524172:HRL524178 IBH524172:IBH524178 ILD524172:ILD524178 IUZ524172:IUZ524178 JEV524172:JEV524178 JOR524172:JOR524178 JYN524172:JYN524178 KIJ524172:KIJ524178 KSF524172:KSF524178 LCB524172:LCB524178 LLX524172:LLX524178 LVT524172:LVT524178 MFP524172:MFP524178 MPL524172:MPL524178 MZH524172:MZH524178 NJD524172:NJD524178 NSZ524172:NSZ524178 OCV524172:OCV524178 OMR524172:OMR524178 OWN524172:OWN524178 PGJ524172:PGJ524178 PQF524172:PQF524178 QAB524172:QAB524178 QJX524172:QJX524178 QTT524172:QTT524178 RDP524172:RDP524178 RNL524172:RNL524178 RXH524172:RXH524178 SHD524172:SHD524178 SQZ524172:SQZ524178 TAV524172:TAV524178 TKR524172:TKR524178 TUN524172:TUN524178 UEJ524172:UEJ524178 UOF524172:UOF524178 UYB524172:UYB524178 VHX524172:VHX524178 VRT524172:VRT524178 WBP524172:WBP524178 WLL524172:WLL524178 WVH524172:WVH524178 A589708:A589714 IV589708:IV589714 SR589708:SR589714 ACN589708:ACN589714 AMJ589708:AMJ589714 AWF589708:AWF589714 BGB589708:BGB589714 BPX589708:BPX589714 BZT589708:BZT589714 CJP589708:CJP589714 CTL589708:CTL589714 DDH589708:DDH589714 DND589708:DND589714 DWZ589708:DWZ589714 EGV589708:EGV589714 EQR589708:EQR589714 FAN589708:FAN589714 FKJ589708:FKJ589714 FUF589708:FUF589714 GEB589708:GEB589714 GNX589708:GNX589714 GXT589708:GXT589714 HHP589708:HHP589714 HRL589708:HRL589714 IBH589708:IBH589714 ILD589708:ILD589714 IUZ589708:IUZ589714 JEV589708:JEV589714 JOR589708:JOR589714 JYN589708:JYN589714 KIJ589708:KIJ589714 KSF589708:KSF589714 LCB589708:LCB589714 LLX589708:LLX589714 LVT589708:LVT589714 MFP589708:MFP589714 MPL589708:MPL589714 MZH589708:MZH589714 NJD589708:NJD589714 NSZ589708:NSZ589714 OCV589708:OCV589714 OMR589708:OMR589714 OWN589708:OWN589714 PGJ589708:PGJ589714 PQF589708:PQF589714 QAB589708:QAB589714 QJX589708:QJX589714 QTT589708:QTT589714 RDP589708:RDP589714 RNL589708:RNL589714 RXH589708:RXH589714 SHD589708:SHD589714 SQZ589708:SQZ589714 TAV589708:TAV589714 TKR589708:TKR589714 TUN589708:TUN589714 UEJ589708:UEJ589714 UOF589708:UOF589714 UYB589708:UYB589714 VHX589708:VHX589714 VRT589708:VRT589714 WBP589708:WBP589714 WLL589708:WLL589714 WVH589708:WVH589714 A655244:A655250 IV655244:IV655250 SR655244:SR655250 ACN655244:ACN655250 AMJ655244:AMJ655250 AWF655244:AWF655250 BGB655244:BGB655250 BPX655244:BPX655250 BZT655244:BZT655250 CJP655244:CJP655250 CTL655244:CTL655250 DDH655244:DDH655250 DND655244:DND655250 DWZ655244:DWZ655250 EGV655244:EGV655250 EQR655244:EQR655250 FAN655244:FAN655250 FKJ655244:FKJ655250 FUF655244:FUF655250 GEB655244:GEB655250 GNX655244:GNX655250 GXT655244:GXT655250 HHP655244:HHP655250 HRL655244:HRL655250 IBH655244:IBH655250 ILD655244:ILD655250 IUZ655244:IUZ655250 JEV655244:JEV655250 JOR655244:JOR655250 JYN655244:JYN655250 KIJ655244:KIJ655250 KSF655244:KSF655250 LCB655244:LCB655250 LLX655244:LLX655250 LVT655244:LVT655250 MFP655244:MFP655250 MPL655244:MPL655250 MZH655244:MZH655250 NJD655244:NJD655250 NSZ655244:NSZ655250 OCV655244:OCV655250 OMR655244:OMR655250 OWN655244:OWN655250 PGJ655244:PGJ655250 PQF655244:PQF655250 QAB655244:QAB655250 QJX655244:QJX655250 QTT655244:QTT655250 RDP655244:RDP655250 RNL655244:RNL655250 RXH655244:RXH655250 SHD655244:SHD655250 SQZ655244:SQZ655250 TAV655244:TAV655250 TKR655244:TKR655250 TUN655244:TUN655250 UEJ655244:UEJ655250 UOF655244:UOF655250 UYB655244:UYB655250 VHX655244:VHX655250 VRT655244:VRT655250 WBP655244:WBP655250 WLL655244:WLL655250 WVH655244:WVH655250 A720780:A720786 IV720780:IV720786 SR720780:SR720786 ACN720780:ACN720786 AMJ720780:AMJ720786 AWF720780:AWF720786 BGB720780:BGB720786 BPX720780:BPX720786 BZT720780:BZT720786 CJP720780:CJP720786 CTL720780:CTL720786 DDH720780:DDH720786 DND720780:DND720786 DWZ720780:DWZ720786 EGV720780:EGV720786 EQR720780:EQR720786 FAN720780:FAN720786 FKJ720780:FKJ720786 FUF720780:FUF720786 GEB720780:GEB720786 GNX720780:GNX720786 GXT720780:GXT720786 HHP720780:HHP720786 HRL720780:HRL720786 IBH720780:IBH720786 ILD720780:ILD720786 IUZ720780:IUZ720786 JEV720780:JEV720786 JOR720780:JOR720786 JYN720780:JYN720786 KIJ720780:KIJ720786 KSF720780:KSF720786 LCB720780:LCB720786 LLX720780:LLX720786 LVT720780:LVT720786 MFP720780:MFP720786 MPL720780:MPL720786 MZH720780:MZH720786 NJD720780:NJD720786 NSZ720780:NSZ720786 OCV720780:OCV720786 OMR720780:OMR720786 OWN720780:OWN720786 PGJ720780:PGJ720786 PQF720780:PQF720786 QAB720780:QAB720786 QJX720780:QJX720786 QTT720780:QTT720786 RDP720780:RDP720786 RNL720780:RNL720786 RXH720780:RXH720786 SHD720780:SHD720786 SQZ720780:SQZ720786 TAV720780:TAV720786 TKR720780:TKR720786 TUN720780:TUN720786 UEJ720780:UEJ720786 UOF720780:UOF720786 UYB720780:UYB720786 VHX720780:VHX720786 VRT720780:VRT720786 WBP720780:WBP720786 WLL720780:WLL720786 WVH720780:WVH720786 A786316:A786322 IV786316:IV786322 SR786316:SR786322 ACN786316:ACN786322 AMJ786316:AMJ786322 AWF786316:AWF786322 BGB786316:BGB786322 BPX786316:BPX786322 BZT786316:BZT786322 CJP786316:CJP786322 CTL786316:CTL786322 DDH786316:DDH786322 DND786316:DND786322 DWZ786316:DWZ786322 EGV786316:EGV786322 EQR786316:EQR786322 FAN786316:FAN786322 FKJ786316:FKJ786322 FUF786316:FUF786322 GEB786316:GEB786322 GNX786316:GNX786322 GXT786316:GXT786322 HHP786316:HHP786322 HRL786316:HRL786322 IBH786316:IBH786322 ILD786316:ILD786322 IUZ786316:IUZ786322 JEV786316:JEV786322 JOR786316:JOR786322 JYN786316:JYN786322 KIJ786316:KIJ786322 KSF786316:KSF786322 LCB786316:LCB786322 LLX786316:LLX786322 LVT786316:LVT786322 MFP786316:MFP786322 MPL786316:MPL786322 MZH786316:MZH786322 NJD786316:NJD786322 NSZ786316:NSZ786322 OCV786316:OCV786322 OMR786316:OMR786322 OWN786316:OWN786322 PGJ786316:PGJ786322 PQF786316:PQF786322 QAB786316:QAB786322 QJX786316:QJX786322 QTT786316:QTT786322 RDP786316:RDP786322 RNL786316:RNL786322 RXH786316:RXH786322 SHD786316:SHD786322 SQZ786316:SQZ786322 TAV786316:TAV786322 TKR786316:TKR786322 TUN786316:TUN786322 UEJ786316:UEJ786322 UOF786316:UOF786322 UYB786316:UYB786322 VHX786316:VHX786322 VRT786316:VRT786322 WBP786316:WBP786322 WLL786316:WLL786322 WVH786316:WVH786322 A851852:A851858 IV851852:IV851858 SR851852:SR851858 ACN851852:ACN851858 AMJ851852:AMJ851858 AWF851852:AWF851858 BGB851852:BGB851858 BPX851852:BPX851858 BZT851852:BZT851858 CJP851852:CJP851858 CTL851852:CTL851858 DDH851852:DDH851858 DND851852:DND851858 DWZ851852:DWZ851858 EGV851852:EGV851858 EQR851852:EQR851858 FAN851852:FAN851858 FKJ851852:FKJ851858 FUF851852:FUF851858 GEB851852:GEB851858 GNX851852:GNX851858 GXT851852:GXT851858 HHP851852:HHP851858 HRL851852:HRL851858 IBH851852:IBH851858 ILD851852:ILD851858 IUZ851852:IUZ851858 JEV851852:JEV851858 JOR851852:JOR851858 JYN851852:JYN851858 KIJ851852:KIJ851858 KSF851852:KSF851858 LCB851852:LCB851858 LLX851852:LLX851858 LVT851852:LVT851858 MFP851852:MFP851858 MPL851852:MPL851858 MZH851852:MZH851858 NJD851852:NJD851858 NSZ851852:NSZ851858 OCV851852:OCV851858 OMR851852:OMR851858 OWN851852:OWN851858 PGJ851852:PGJ851858 PQF851852:PQF851858 QAB851852:QAB851858 QJX851852:QJX851858 QTT851852:QTT851858 RDP851852:RDP851858 RNL851852:RNL851858 RXH851852:RXH851858 SHD851852:SHD851858 SQZ851852:SQZ851858 TAV851852:TAV851858 TKR851852:TKR851858 TUN851852:TUN851858 UEJ851852:UEJ851858 UOF851852:UOF851858 UYB851852:UYB851858 VHX851852:VHX851858 VRT851852:VRT851858 WBP851852:WBP851858 WLL851852:WLL851858 WVH851852:WVH851858 A917388:A917394 IV917388:IV917394 SR917388:SR917394 ACN917388:ACN917394 AMJ917388:AMJ917394 AWF917388:AWF917394 BGB917388:BGB917394 BPX917388:BPX917394 BZT917388:BZT917394 CJP917388:CJP917394 CTL917388:CTL917394 DDH917388:DDH917394 DND917388:DND917394 DWZ917388:DWZ917394 EGV917388:EGV917394 EQR917388:EQR917394 FAN917388:FAN917394 FKJ917388:FKJ917394 FUF917388:FUF917394 GEB917388:GEB917394 GNX917388:GNX917394 GXT917388:GXT917394 HHP917388:HHP917394 HRL917388:HRL917394 IBH917388:IBH917394 ILD917388:ILD917394 IUZ917388:IUZ917394 JEV917388:JEV917394 JOR917388:JOR917394 JYN917388:JYN917394 KIJ917388:KIJ917394 KSF917388:KSF917394 LCB917388:LCB917394 LLX917388:LLX917394 LVT917388:LVT917394 MFP917388:MFP917394 MPL917388:MPL917394 MZH917388:MZH917394 NJD917388:NJD917394 NSZ917388:NSZ917394 OCV917388:OCV917394 OMR917388:OMR917394 OWN917388:OWN917394 PGJ917388:PGJ917394 PQF917388:PQF917394 QAB917388:QAB917394 QJX917388:QJX917394 QTT917388:QTT917394 RDP917388:RDP917394 RNL917388:RNL917394 RXH917388:RXH917394 SHD917388:SHD917394 SQZ917388:SQZ917394 TAV917388:TAV917394 TKR917388:TKR917394 TUN917388:TUN917394 UEJ917388:UEJ917394 UOF917388:UOF917394 UYB917388:UYB917394 VHX917388:VHX917394 VRT917388:VRT917394 WBP917388:WBP917394 WLL917388:WLL917394 WVH917388:WVH917394 A982924:A982930 IV982924:IV982930 SR982924:SR982930 ACN982924:ACN982930 AMJ982924:AMJ982930 AWF982924:AWF982930 BGB982924:BGB982930 BPX982924:BPX982930 BZT982924:BZT982930 CJP982924:CJP982930 CTL982924:CTL982930 DDH982924:DDH982930 DND982924:DND982930 DWZ982924:DWZ982930 EGV982924:EGV982930 EQR982924:EQR982930 FAN982924:FAN982930 FKJ982924:FKJ982930 FUF982924:FUF982930 GEB982924:GEB982930 GNX982924:GNX982930 GXT982924:GXT982930 HHP982924:HHP982930 HRL982924:HRL982930 IBH982924:IBH982930 ILD982924:ILD982930 IUZ982924:IUZ982930 JEV982924:JEV982930 JOR982924:JOR982930 JYN982924:JYN982930 KIJ982924:KIJ982930 KSF982924:KSF982930 LCB982924:LCB982930 LLX982924:LLX982930 LVT982924:LVT982930 MFP982924:MFP982930 MPL982924:MPL982930 MZH982924:MZH982930 NJD982924:NJD982930 NSZ982924:NSZ982930 OCV982924:OCV982930 OMR982924:OMR982930 OWN982924:OWN982930 PGJ982924:PGJ982930 PQF982924:PQF982930 QAB982924:QAB982930 QJX982924:QJX982930 QTT982924:QTT982930 RDP982924:RDP982930 RNL982924:RNL982930 RXH982924:RXH982930 SHD982924:SHD982930 SQZ982924:SQZ982930 TAV982924:TAV982930 TKR982924:TKR982930 TUN982924:TUN982930 UEJ982924:UEJ982930 UOF982924:UOF982930 UYB982924:UYB982930 VHX982924:VHX982930 VRT982924:VRT982930" xr:uid="{00000000-0002-0000-0000-000001000000}"/>
    <dataValidation type="list" allowBlank="1" showInputMessage="1" showErrorMessage="1" sqref="C3:F4" xr:uid="{00000000-0002-0000-0000-000002000000}">
      <formula1>"選んでください,BG,BT,Bu,In,Me,Re"</formula1>
    </dataValidation>
    <dataValidation type="list" imeMode="off" allowBlank="1" showInputMessage="1" showErrorMessage="1" sqref="B8:B23" xr:uid="{00000000-0002-0000-0000-000004000000}">
      <formula1>"助,BG,BT,Bu,In,Me,Re,SR"</formula1>
    </dataValidation>
    <dataValidation type="list" imeMode="hiragana" allowBlank="1" showInputMessage="1" showErrorMessage="1" sqref="J4:K4" xr:uid="{00000000-0002-0000-0000-000005000000}">
      <formula1>$R$3:$R$31</formula1>
    </dataValidation>
  </dataValidations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95"/>
  <sheetViews>
    <sheetView showGridLines="0" tabSelected="1" zoomScaleNormal="100" workbookViewId="0"/>
  </sheetViews>
  <sheetFormatPr defaultRowHeight="13.2" x14ac:dyDescent="0.2"/>
  <cols>
    <col min="1" max="1" width="12.77734375" customWidth="1"/>
    <col min="2" max="2" width="6.77734375" customWidth="1"/>
    <col min="3" max="3" width="7.77734375" customWidth="1"/>
    <col min="4" max="12" width="5.77734375" customWidth="1"/>
    <col min="15" max="15" width="1.6640625" customWidth="1"/>
  </cols>
  <sheetData>
    <row r="1" spans="1:15" x14ac:dyDescent="0.2">
      <c r="A1" s="83" t="str">
        <f>打撃成績!A1</f>
        <v>v3-20250331</v>
      </c>
    </row>
    <row r="2" spans="1:15" ht="19.2" x14ac:dyDescent="0.2">
      <c r="A2" s="28" t="s">
        <v>82</v>
      </c>
      <c r="L2" s="43"/>
    </row>
    <row r="3" spans="1:15" ht="13.8" thickBot="1" x14ac:dyDescent="0.25">
      <c r="A3" s="4"/>
      <c r="B3" s="84" t="s">
        <v>96</v>
      </c>
      <c r="D3" s="84"/>
      <c r="L3" s="36" t="str">
        <f>IF(SUM(N4:N8),"名前の頭にチーム名（半角英字）をつけてください","")</f>
        <v/>
      </c>
      <c r="M3" s="44"/>
    </row>
    <row r="4" spans="1:15" ht="13.8" thickTop="1" x14ac:dyDescent="0.2">
      <c r="A4" s="4"/>
      <c r="B4" s="218" t="s">
        <v>39</v>
      </c>
      <c r="C4" s="219"/>
      <c r="D4" s="227"/>
      <c r="E4" s="233"/>
      <c r="F4" s="226" t="s">
        <v>32</v>
      </c>
      <c r="G4" s="219"/>
      <c r="H4" s="227"/>
      <c r="I4" s="228"/>
      <c r="J4" s="213" t="s">
        <v>38</v>
      </c>
      <c r="K4" s="219"/>
      <c r="L4" s="227"/>
      <c r="M4" s="234"/>
      <c r="N4" s="37" t="str">
        <f>IF(L4="","",IF((L4&lt;&gt;"")*(CODE(LEFT(L4,1))&gt;=65)*(CODE(LEFT(L4,1))&lt;=90),"",1))</f>
        <v/>
      </c>
    </row>
    <row r="5" spans="1:15" x14ac:dyDescent="0.2">
      <c r="A5" s="4"/>
      <c r="B5" s="182" t="s">
        <v>37</v>
      </c>
      <c r="C5" s="183"/>
      <c r="D5" s="221" t="str">
        <f>IF(打撃成績!J3&lt;&gt;"",打撃成績!J3,"")</f>
        <v/>
      </c>
      <c r="E5" s="222"/>
      <c r="F5" s="202"/>
      <c r="G5" s="203"/>
      <c r="H5" s="204"/>
      <c r="I5" s="205"/>
      <c r="J5" s="220" t="s">
        <v>78</v>
      </c>
      <c r="K5" s="183"/>
      <c r="L5" s="191"/>
      <c r="M5" s="192"/>
      <c r="N5" s="37" t="str">
        <f t="shared" ref="N5:N8" si="0">IF(L5="","",IF((L5&lt;&gt;"")*(CODE(LEFT(L5,1))&gt;=65)*(CODE(LEFT(L5,1))&lt;=90),"",1))</f>
        <v/>
      </c>
    </row>
    <row r="6" spans="1:15" x14ac:dyDescent="0.2">
      <c r="A6" s="4"/>
      <c r="B6" s="182" t="s">
        <v>36</v>
      </c>
      <c r="C6" s="183"/>
      <c r="D6" s="223" t="str">
        <f>IF(打撃成績!J4="選んでください","",打撃成績!J4)</f>
        <v/>
      </c>
      <c r="E6" s="224"/>
      <c r="F6" s="225" t="s">
        <v>77</v>
      </c>
      <c r="G6" s="183"/>
      <c r="H6" s="229"/>
      <c r="I6" s="230"/>
      <c r="J6" s="220" t="s">
        <v>79</v>
      </c>
      <c r="K6" s="183"/>
      <c r="L6" s="191"/>
      <c r="M6" s="192"/>
      <c r="N6" s="37" t="str">
        <f t="shared" si="0"/>
        <v/>
      </c>
    </row>
    <row r="7" spans="1:15" x14ac:dyDescent="0.2">
      <c r="A7" s="4"/>
      <c r="B7" s="182" t="s">
        <v>34</v>
      </c>
      <c r="C7" s="183"/>
      <c r="D7" s="231"/>
      <c r="E7" s="232"/>
      <c r="F7" s="202"/>
      <c r="G7" s="203"/>
      <c r="H7" s="204"/>
      <c r="I7" s="205"/>
      <c r="J7" s="220" t="s">
        <v>80</v>
      </c>
      <c r="K7" s="183"/>
      <c r="L7" s="191"/>
      <c r="M7" s="192"/>
      <c r="N7" s="37" t="str">
        <f t="shared" si="0"/>
        <v/>
      </c>
    </row>
    <row r="8" spans="1:15" ht="13.8" thickBot="1" x14ac:dyDescent="0.25">
      <c r="A8" s="4"/>
      <c r="B8" s="184" t="s">
        <v>33</v>
      </c>
      <c r="C8" s="185"/>
      <c r="D8" s="209"/>
      <c r="E8" s="210"/>
      <c r="F8" s="198"/>
      <c r="G8" s="199"/>
      <c r="H8" s="200"/>
      <c r="I8" s="201"/>
      <c r="J8" s="208" t="s">
        <v>89</v>
      </c>
      <c r="K8" s="185"/>
      <c r="L8" s="193"/>
      <c r="M8" s="194"/>
      <c r="N8" s="37" t="str">
        <f t="shared" si="0"/>
        <v/>
      </c>
      <c r="O8" s="26"/>
    </row>
    <row r="9" spans="1:15" ht="13.8" thickBot="1" x14ac:dyDescent="0.25">
      <c r="A9" s="4"/>
      <c r="B9" s="186" t="s">
        <v>88</v>
      </c>
      <c r="C9" s="187"/>
      <c r="D9" s="68"/>
      <c r="E9" s="69"/>
      <c r="F9" s="70"/>
      <c r="G9" s="70"/>
      <c r="H9" s="70"/>
      <c r="I9" s="70"/>
      <c r="J9" s="70"/>
      <c r="K9" s="70"/>
      <c r="L9" s="70"/>
      <c r="M9" s="71"/>
    </row>
    <row r="10" spans="1:15" ht="13.8" thickTop="1" x14ac:dyDescent="0.2">
      <c r="A10" s="4"/>
      <c r="B10" s="129" t="str">
        <f>TEXT(D5,"yyyy年m月d日")&amp;"　"&amp;TEXT(D7,"h:mm")&amp;IF(D8="","","～"&amp;TEXT(D8,"h:mm"))&amp;D6&amp;"　天候："&amp;H4&amp;"　観衆："&amp;H5&amp;H6&amp;"人　"&amp;H7&amp;H8&amp;IF(H8&gt;0,"人","")</f>
        <v>　0:00　天候：　観衆：人　</v>
      </c>
      <c r="C10" s="7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5" ht="13.8" thickBot="1" x14ac:dyDescent="0.25">
      <c r="A11" s="4"/>
      <c r="B11" s="129" t="str">
        <f>"球審："&amp;L4&amp;"　塁審："&amp;IF(L5="","",L5)&amp;IF(L6="","","　"&amp;L6)&amp;IF(L7="","","　"&amp;L7)&amp;IF(D9="","","　※"&amp;D9)</f>
        <v>球審：　塁審：</v>
      </c>
      <c r="C11" s="75"/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5" ht="13.8" thickTop="1" x14ac:dyDescent="0.2">
      <c r="A12" s="4"/>
      <c r="B12" s="85" t="s">
        <v>31</v>
      </c>
      <c r="C12" s="86" t="s">
        <v>30</v>
      </c>
      <c r="D12" s="87">
        <v>1</v>
      </c>
      <c r="E12" s="88">
        <v>2</v>
      </c>
      <c r="F12" s="88">
        <v>3</v>
      </c>
      <c r="G12" s="88">
        <v>4</v>
      </c>
      <c r="H12" s="88">
        <v>5</v>
      </c>
      <c r="I12" s="88">
        <v>6</v>
      </c>
      <c r="J12" s="88">
        <v>7</v>
      </c>
      <c r="K12" s="88" t="str">
        <f>IF(K13="","",8)</f>
        <v/>
      </c>
      <c r="L12" s="88" t="str">
        <f>IF(L13="","",9)</f>
        <v/>
      </c>
      <c r="M12" s="89" t="s">
        <v>29</v>
      </c>
      <c r="N12" s="90" t="s">
        <v>28</v>
      </c>
    </row>
    <row r="13" spans="1:15" x14ac:dyDescent="0.2">
      <c r="A13" s="4"/>
      <c r="B13" s="46"/>
      <c r="C13" s="10"/>
      <c r="D13" s="11"/>
      <c r="E13" s="12"/>
      <c r="F13" s="12"/>
      <c r="G13" s="12"/>
      <c r="H13" s="12"/>
      <c r="I13" s="12"/>
      <c r="J13" s="12"/>
      <c r="K13" s="12"/>
      <c r="L13" s="12"/>
      <c r="M13" s="91" t="str">
        <f ca="1">IF(N$13&lt;0,"",TEXT(SUM(C18:OFFSET(C18,0,N$13)),0)&amp;INDEX(C20:L20,N$13+1))</f>
        <v>0</v>
      </c>
      <c r="N13" s="188"/>
    </row>
    <row r="14" spans="1:15" ht="13.8" thickBot="1" x14ac:dyDescent="0.25">
      <c r="A14" s="4"/>
      <c r="B14" s="47"/>
      <c r="C14" s="48"/>
      <c r="D14" s="49"/>
      <c r="E14" s="50"/>
      <c r="F14" s="50"/>
      <c r="G14" s="50"/>
      <c r="H14" s="50"/>
      <c r="I14" s="50"/>
      <c r="J14" s="50"/>
      <c r="K14" s="50"/>
      <c r="L14" s="50"/>
      <c r="M14" s="92" t="str">
        <f ca="1">IF(N$13&lt;0,"",TEXT(SUM(C19:OFFSET(C19,0,N$13)),0)&amp;INDEX(C21:L21,N$13+1))</f>
        <v>0</v>
      </c>
      <c r="N14" s="189"/>
      <c r="O14" s="27"/>
    </row>
    <row r="15" spans="1:15" ht="14.4" thickTop="1" thickBot="1" x14ac:dyDescent="0.25">
      <c r="A15" s="4"/>
      <c r="B15" s="217" t="str">
        <f>E17&amp;" "&amp;E16&amp;F16&amp;G16&amp;H16&amp;J16</f>
        <v xml:space="preserve"> </v>
      </c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</row>
    <row r="16" spans="1:15" ht="13.8" thickTop="1" x14ac:dyDescent="0.2">
      <c r="A16" s="4"/>
      <c r="B16" s="211" t="s">
        <v>97</v>
      </c>
      <c r="C16" s="212"/>
      <c r="D16" s="213"/>
      <c r="E16" s="54"/>
      <c r="F16" s="55"/>
      <c r="G16" s="55"/>
      <c r="H16" s="190"/>
      <c r="I16" s="190"/>
      <c r="J16" s="206"/>
      <c r="K16" s="207"/>
      <c r="L16" s="3"/>
      <c r="M16" s="3"/>
    </row>
    <row r="17" spans="1:22" ht="13.8" thickBot="1" x14ac:dyDescent="0.25">
      <c r="A17" s="4"/>
      <c r="B17" s="214" t="s">
        <v>98</v>
      </c>
      <c r="C17" s="215"/>
      <c r="D17" s="216"/>
      <c r="E17" s="195"/>
      <c r="F17" s="196"/>
      <c r="G17" s="196"/>
      <c r="H17" s="196"/>
      <c r="I17" s="196"/>
      <c r="J17" s="196"/>
      <c r="K17" s="197"/>
      <c r="L17" s="3"/>
      <c r="M17" s="3"/>
    </row>
    <row r="18" spans="1:22" s="2" customFormat="1" ht="13.8" thickTop="1" x14ac:dyDescent="0.2">
      <c r="A18" s="4"/>
      <c r="B18" s="51" t="s">
        <v>27</v>
      </c>
      <c r="C18" s="51" t="str">
        <f t="shared" ref="C18:L18" si="1">IF(C13="","",IF(ISNUMBER(C13),C13,IF(LEN(C13)&gt;1,VALUE(MID(C13,1,LEN(C13)-1)),0)))</f>
        <v/>
      </c>
      <c r="D18" s="51" t="str">
        <f t="shared" si="1"/>
        <v/>
      </c>
      <c r="E18" s="51" t="str">
        <f t="shared" si="1"/>
        <v/>
      </c>
      <c r="F18" s="51" t="str">
        <f t="shared" si="1"/>
        <v/>
      </c>
      <c r="G18" s="51" t="str">
        <f t="shared" si="1"/>
        <v/>
      </c>
      <c r="H18" s="51" t="str">
        <f t="shared" si="1"/>
        <v/>
      </c>
      <c r="I18" s="51" t="str">
        <f t="shared" si="1"/>
        <v/>
      </c>
      <c r="J18" s="51" t="str">
        <f t="shared" si="1"/>
        <v/>
      </c>
      <c r="K18" s="51" t="str">
        <f t="shared" si="1"/>
        <v/>
      </c>
      <c r="L18" s="51" t="str">
        <f t="shared" si="1"/>
        <v/>
      </c>
      <c r="M18" s="52">
        <f ca="1">IF(N13&lt;0,0,VALUE(TEXT(SUM(C18:OFFSET(C18,0,N$13)),0)))</f>
        <v>0</v>
      </c>
    </row>
    <row r="19" spans="1:22" s="2" customFormat="1" x14ac:dyDescent="0.2">
      <c r="A19" s="4"/>
      <c r="B19" s="51" t="s">
        <v>26</v>
      </c>
      <c r="C19" s="51" t="str">
        <f t="shared" ref="C19:L19" si="2">IF(C14="","",IF(ISNUMBER(C14),C14,IF(LEN(C14)&gt;1,VALUE(MID(C14,1,LEN(C14)-1)),0)))</f>
        <v/>
      </c>
      <c r="D19" s="51" t="str">
        <f t="shared" si="2"/>
        <v/>
      </c>
      <c r="E19" s="51" t="str">
        <f t="shared" si="2"/>
        <v/>
      </c>
      <c r="F19" s="51" t="str">
        <f t="shared" si="2"/>
        <v/>
      </c>
      <c r="G19" s="51" t="str">
        <f t="shared" si="2"/>
        <v/>
      </c>
      <c r="H19" s="51" t="str">
        <f t="shared" si="2"/>
        <v/>
      </c>
      <c r="I19" s="51" t="str">
        <f t="shared" si="2"/>
        <v/>
      </c>
      <c r="J19" s="51" t="str">
        <f t="shared" si="2"/>
        <v/>
      </c>
      <c r="K19" s="51" t="str">
        <f t="shared" si="2"/>
        <v/>
      </c>
      <c r="L19" s="51" t="str">
        <f t="shared" si="2"/>
        <v/>
      </c>
      <c r="M19" s="52">
        <f ca="1">IF(N13&lt;0,0,VALUE(TEXT(SUM(C19:OFFSET(C19,0,N$13)),0)))</f>
        <v>0</v>
      </c>
    </row>
    <row r="20" spans="1:22" s="2" customFormat="1" x14ac:dyDescent="0.2">
      <c r="A20" s="4"/>
      <c r="B20" s="51" t="s">
        <v>27</v>
      </c>
      <c r="C20" s="51" t="str">
        <f t="shared" ref="C20:L20" si="3">IF(RIGHT(C13,1)="x","x","")</f>
        <v/>
      </c>
      <c r="D20" s="51" t="str">
        <f t="shared" si="3"/>
        <v/>
      </c>
      <c r="E20" s="51" t="str">
        <f t="shared" si="3"/>
        <v/>
      </c>
      <c r="F20" s="51" t="str">
        <f t="shared" si="3"/>
        <v/>
      </c>
      <c r="G20" s="51" t="str">
        <f t="shared" si="3"/>
        <v/>
      </c>
      <c r="H20" s="51" t="str">
        <f t="shared" si="3"/>
        <v/>
      </c>
      <c r="I20" s="51" t="str">
        <f t="shared" si="3"/>
        <v/>
      </c>
      <c r="J20" s="51" t="str">
        <f t="shared" si="3"/>
        <v/>
      </c>
      <c r="K20" s="51" t="str">
        <f t="shared" si="3"/>
        <v/>
      </c>
      <c r="L20" s="51" t="str">
        <f t="shared" si="3"/>
        <v/>
      </c>
      <c r="M20" s="51"/>
    </row>
    <row r="21" spans="1:22" s="2" customFormat="1" x14ac:dyDescent="0.2">
      <c r="A21" s="4"/>
      <c r="B21" s="51" t="s">
        <v>26</v>
      </c>
      <c r="C21" s="51" t="str">
        <f t="shared" ref="C21:I21" si="4">IF(RIGHT(C14,1)="x","x","")</f>
        <v/>
      </c>
      <c r="D21" s="51" t="str">
        <f t="shared" si="4"/>
        <v/>
      </c>
      <c r="E21" s="51" t="str">
        <f t="shared" si="4"/>
        <v/>
      </c>
      <c r="F21" s="51" t="str">
        <f t="shared" si="4"/>
        <v/>
      </c>
      <c r="G21" s="51" t="str">
        <f t="shared" si="4"/>
        <v/>
      </c>
      <c r="H21" s="51" t="str">
        <f t="shared" si="4"/>
        <v/>
      </c>
      <c r="I21" s="51" t="str">
        <f t="shared" si="4"/>
        <v/>
      </c>
      <c r="J21" s="53" t="str">
        <f>IF((LEN(J14)&gt;1)*(RIGHT(J14,1)="x"),"x","")</f>
        <v/>
      </c>
      <c r="K21" s="51" t="str">
        <f>IF(RIGHT(K14,1)="x","x","")</f>
        <v/>
      </c>
      <c r="L21" s="51" t="str">
        <f>IF(RIGHT(L14,1)="x","x","")</f>
        <v/>
      </c>
      <c r="M21" s="51"/>
    </row>
    <row r="22" spans="1:22" ht="13.8" thickBot="1" x14ac:dyDescent="0.25">
      <c r="A22" s="4"/>
      <c r="B22" s="1"/>
    </row>
    <row r="23" spans="1:22" ht="21.6" thickTop="1" x14ac:dyDescent="0.2">
      <c r="A23" s="4"/>
      <c r="B23" s="170">
        <f ca="1">IF(M18&gt;M19,B13,B14)</f>
        <v>0</v>
      </c>
      <c r="C23" s="171"/>
      <c r="D23" s="168" t="s">
        <v>24</v>
      </c>
      <c r="E23" s="172"/>
      <c r="F23" s="168" t="s">
        <v>23</v>
      </c>
      <c r="G23" s="172"/>
      <c r="H23" s="168" t="s">
        <v>22</v>
      </c>
      <c r="I23" s="169"/>
      <c r="J23" s="93" t="s">
        <v>21</v>
      </c>
      <c r="K23" s="94" t="s">
        <v>25</v>
      </c>
    </row>
    <row r="24" spans="1:22" x14ac:dyDescent="0.2">
      <c r="A24" s="4"/>
      <c r="B24" s="95" t="s">
        <v>19</v>
      </c>
      <c r="C24" s="97"/>
      <c r="D24" s="127" t="s">
        <v>92</v>
      </c>
      <c r="E24" s="127" t="s">
        <v>93</v>
      </c>
      <c r="F24" s="98"/>
      <c r="G24" s="98"/>
      <c r="H24" s="180" t="str">
        <f t="shared" ref="H24:H30" si="5">IF((F24="")+(G24=""),"",LEFT(F24,1)-LEFT(D24,1)+LEFT(G24,1)/3-LEFT(E24,1)/3)</f>
        <v/>
      </c>
      <c r="I24" s="181"/>
      <c r="J24" s="99"/>
      <c r="K24" s="100"/>
      <c r="L24" s="40" t="str">
        <f t="shared" ref="L24" si="6">IF(H24=0,"打者数を記入してください",IF(G24="0死",F24&amp;"の打者数を記入してください",""))</f>
        <v/>
      </c>
      <c r="V24" s="39" t="str">
        <f>IF(H24="","","("&amp;IF(H24=0,"0回"&amp;J24&amp;"人","")&amp;IF(H24&gt;0,TEXT(H24,"0回#/#")&amp;IF(H24=INT(H24),"回","")&amp;IF(J24&gt;0,"+"&amp;J24&amp;"人",""),"")&amp;")")</f>
        <v/>
      </c>
    </row>
    <row r="25" spans="1:22" x14ac:dyDescent="0.2">
      <c r="A25" s="4"/>
      <c r="B25" s="95" t="s">
        <v>18</v>
      </c>
      <c r="C25" s="97"/>
      <c r="D25" s="127" t="str">
        <f>IF(C25="","",IF(G24="3死",TEXT(LEFT(F24,1)+1,0)&amp;"回",TEXT(LEFT(F24,1),0)&amp;"回"))</f>
        <v/>
      </c>
      <c r="E25" s="127" t="str">
        <f>IF(C25="","",IF(G24="3死","0死",G24))</f>
        <v/>
      </c>
      <c r="F25" s="98"/>
      <c r="G25" s="98"/>
      <c r="H25" s="180" t="str">
        <f t="shared" si="5"/>
        <v/>
      </c>
      <c r="I25" s="181"/>
      <c r="J25" s="99"/>
      <c r="K25" s="100"/>
      <c r="L25" s="40" t="str">
        <f>IF(H25=0,"打者数を記入してください",IF(G25="0死",F25&amp;"の打者数を記入してください",""))</f>
        <v/>
      </c>
      <c r="V25" s="39" t="str">
        <f t="shared" ref="V25:V30" si="7">IF(H25="","","("&amp;IF(H25=0,"0回"&amp;J25&amp;"人","")&amp;IF(H25&gt;0,TEXT(H25,"0回#/#")&amp;IF(H25=INT(H25),"回","")&amp;IF(J25&gt;0,"+"&amp;J25&amp;"人",""),"")&amp;")")</f>
        <v/>
      </c>
    </row>
    <row r="26" spans="1:22" x14ac:dyDescent="0.2">
      <c r="A26" s="4"/>
      <c r="B26" s="95" t="s">
        <v>17</v>
      </c>
      <c r="C26" s="97"/>
      <c r="D26" s="127" t="str">
        <f t="shared" ref="D26:D30" si="8">IF(C26="","",IF(G25="3死",TEXT(LEFT(F25,1)+1,0)&amp;"回",TEXT(LEFT(F25,1),0)&amp;"回"))</f>
        <v/>
      </c>
      <c r="E26" s="127" t="str">
        <f t="shared" ref="E26:E30" si="9">IF(C26="","",IF(G25="3死","0死",G25))</f>
        <v/>
      </c>
      <c r="F26" s="98"/>
      <c r="G26" s="98"/>
      <c r="H26" s="180" t="str">
        <f t="shared" si="5"/>
        <v/>
      </c>
      <c r="I26" s="181"/>
      <c r="J26" s="99"/>
      <c r="K26" s="101"/>
      <c r="L26" s="40" t="str">
        <f t="shared" ref="L26:L30" si="10">IF(H26=0,"打者数を記入してください",IF(G26="0死",F26&amp;"の打者数を記入してください",""))</f>
        <v/>
      </c>
      <c r="V26" s="39" t="str">
        <f t="shared" si="7"/>
        <v/>
      </c>
    </row>
    <row r="27" spans="1:22" x14ac:dyDescent="0.2">
      <c r="A27" s="4"/>
      <c r="B27" s="95" t="s">
        <v>16</v>
      </c>
      <c r="C27" s="97"/>
      <c r="D27" s="127" t="str">
        <f t="shared" si="8"/>
        <v/>
      </c>
      <c r="E27" s="127" t="str">
        <f t="shared" si="9"/>
        <v/>
      </c>
      <c r="F27" s="98"/>
      <c r="G27" s="98"/>
      <c r="H27" s="180" t="str">
        <f t="shared" si="5"/>
        <v/>
      </c>
      <c r="I27" s="181"/>
      <c r="J27" s="99"/>
      <c r="K27" s="101"/>
      <c r="L27" s="40" t="str">
        <f t="shared" si="10"/>
        <v/>
      </c>
      <c r="M27" s="38"/>
      <c r="V27" s="39" t="str">
        <f t="shared" si="7"/>
        <v/>
      </c>
    </row>
    <row r="28" spans="1:22" x14ac:dyDescent="0.2">
      <c r="A28" s="4"/>
      <c r="B28" s="95" t="s">
        <v>15</v>
      </c>
      <c r="C28" s="97"/>
      <c r="D28" s="127" t="str">
        <f t="shared" si="8"/>
        <v/>
      </c>
      <c r="E28" s="127" t="str">
        <f t="shared" si="9"/>
        <v/>
      </c>
      <c r="F28" s="98"/>
      <c r="G28" s="98"/>
      <c r="H28" s="180" t="str">
        <f t="shared" si="5"/>
        <v/>
      </c>
      <c r="I28" s="181"/>
      <c r="J28" s="99"/>
      <c r="K28" s="101"/>
      <c r="L28" s="40" t="str">
        <f t="shared" si="10"/>
        <v/>
      </c>
      <c r="V28" s="39" t="str">
        <f t="shared" si="7"/>
        <v/>
      </c>
    </row>
    <row r="29" spans="1:22" x14ac:dyDescent="0.2">
      <c r="A29" s="4"/>
      <c r="B29" s="95" t="s">
        <v>14</v>
      </c>
      <c r="C29" s="97"/>
      <c r="D29" s="127" t="str">
        <f t="shared" si="8"/>
        <v/>
      </c>
      <c r="E29" s="127" t="str">
        <f t="shared" si="9"/>
        <v/>
      </c>
      <c r="F29" s="98"/>
      <c r="G29" s="98"/>
      <c r="H29" s="180" t="str">
        <f t="shared" si="5"/>
        <v/>
      </c>
      <c r="I29" s="181"/>
      <c r="J29" s="99"/>
      <c r="K29" s="101"/>
      <c r="L29" s="40" t="str">
        <f t="shared" si="10"/>
        <v/>
      </c>
      <c r="V29" s="39" t="str">
        <f t="shared" si="7"/>
        <v/>
      </c>
    </row>
    <row r="30" spans="1:22" ht="13.8" thickBot="1" x14ac:dyDescent="0.25">
      <c r="A30" s="4"/>
      <c r="B30" s="96" t="s">
        <v>13</v>
      </c>
      <c r="C30" s="102"/>
      <c r="D30" s="128" t="str">
        <f t="shared" si="8"/>
        <v/>
      </c>
      <c r="E30" s="128" t="str">
        <f t="shared" si="9"/>
        <v/>
      </c>
      <c r="F30" s="103"/>
      <c r="G30" s="103"/>
      <c r="H30" s="178" t="str">
        <f t="shared" si="5"/>
        <v/>
      </c>
      <c r="I30" s="179"/>
      <c r="J30" s="104"/>
      <c r="K30" s="105"/>
      <c r="L30" s="40" t="str">
        <f t="shared" si="10"/>
        <v/>
      </c>
      <c r="V30" s="39" t="str">
        <f t="shared" si="7"/>
        <v/>
      </c>
    </row>
    <row r="31" spans="1:22" ht="14.4" thickTop="1" thickBot="1" x14ac:dyDescent="0.25">
      <c r="A31" s="4"/>
    </row>
    <row r="32" spans="1:22" ht="21.6" thickTop="1" x14ac:dyDescent="0.2">
      <c r="A32" s="4"/>
      <c r="B32" s="170">
        <f ca="1">IF(M18&lt;=M19,B13,B14)</f>
        <v>0</v>
      </c>
      <c r="C32" s="171"/>
      <c r="D32" s="168" t="s">
        <v>24</v>
      </c>
      <c r="E32" s="172"/>
      <c r="F32" s="168" t="s">
        <v>23</v>
      </c>
      <c r="G32" s="172"/>
      <c r="H32" s="168" t="s">
        <v>22</v>
      </c>
      <c r="I32" s="177"/>
      <c r="J32" s="88" t="s">
        <v>21</v>
      </c>
      <c r="K32" s="94" t="s">
        <v>20</v>
      </c>
    </row>
    <row r="33" spans="1:22" x14ac:dyDescent="0.2">
      <c r="A33" s="4"/>
      <c r="B33" s="95" t="s">
        <v>19</v>
      </c>
      <c r="C33" s="106"/>
      <c r="D33" s="127" t="s">
        <v>92</v>
      </c>
      <c r="E33" s="127" t="s">
        <v>93</v>
      </c>
      <c r="F33" s="98"/>
      <c r="G33" s="98"/>
      <c r="H33" s="180" t="str">
        <f>IF((F33="")+(G33=""),"",LEFT(F33,1)-LEFT(D33,1)+LEFT(G33,1)/3-LEFT(E33,1)/3)</f>
        <v/>
      </c>
      <c r="I33" s="181"/>
      <c r="J33" s="99"/>
      <c r="K33" s="100"/>
      <c r="L33" s="40" t="str">
        <f t="shared" ref="L33:L39" si="11">IF(H33=0,"打者数を記入してください",IF(G33="0死",F33&amp;"の打者数を記入してください",""))</f>
        <v/>
      </c>
      <c r="V33" s="39" t="str">
        <f t="shared" ref="V33:V39" si="12">IF(H33="","","("&amp;IF(H33=0,"0回"&amp;J33&amp;"人","")&amp;IF(H33&gt;0,TEXT(H33,"0回#/#")&amp;IF(H33=INT(H33),"回","")&amp;IF(J33&gt;0,"+"&amp;J33&amp;"人",""),"")&amp;")")</f>
        <v/>
      </c>
    </row>
    <row r="34" spans="1:22" x14ac:dyDescent="0.2">
      <c r="A34" s="4"/>
      <c r="B34" s="95" t="s">
        <v>18</v>
      </c>
      <c r="C34" s="106"/>
      <c r="D34" s="127" t="str">
        <f>IF(C34="","",IF(G33="3死",TEXT(LEFT(F33,1)+1,0)&amp;"回",TEXT(LEFT(F33,1),0)&amp;"回"))</f>
        <v/>
      </c>
      <c r="E34" s="127" t="str">
        <f>IF(C34="","",IF(G33="3死","0死",G33))</f>
        <v/>
      </c>
      <c r="F34" s="98"/>
      <c r="G34" s="98"/>
      <c r="H34" s="180" t="str">
        <f>IF((F34="")+(G34=""),"",LEFT(F34,1)-LEFT(D34,1)+LEFT(G34,1)/3-LEFT(E34,1)/3)</f>
        <v/>
      </c>
      <c r="I34" s="181"/>
      <c r="J34" s="99"/>
      <c r="K34" s="100"/>
      <c r="L34" s="40" t="str">
        <f>IF(H34=0,"打者数を記入してください",IF(G34="0死",F34&amp;"の打者数を記入してください",""))</f>
        <v/>
      </c>
      <c r="M34" s="38"/>
      <c r="V34" s="39" t="str">
        <f t="shared" si="12"/>
        <v/>
      </c>
    </row>
    <row r="35" spans="1:22" x14ac:dyDescent="0.2">
      <c r="A35" s="4"/>
      <c r="B35" s="95" t="s">
        <v>17</v>
      </c>
      <c r="C35" s="106"/>
      <c r="D35" s="127" t="str">
        <f t="shared" ref="D35:D39" si="13">IF(C35="","",IF(G34="3死",TEXT(LEFT(F34,1)+1,0)&amp;"回",TEXT(LEFT(F34,1),0)&amp;"回"))</f>
        <v/>
      </c>
      <c r="E35" s="127" t="str">
        <f t="shared" ref="E35:E39" si="14">IF(C35="","",IF(G34="3死","0死",G34))</f>
        <v/>
      </c>
      <c r="F35" s="98"/>
      <c r="G35" s="98"/>
      <c r="H35" s="180" t="str">
        <f t="shared" ref="H35:H39" si="15">IF((F35="")+(G35=""),"",LEFT(F35,1)-LEFT(D35,1)+LEFT(G35,1)/3-LEFT(E35,1)/3)</f>
        <v/>
      </c>
      <c r="I35" s="181"/>
      <c r="J35" s="99"/>
      <c r="K35" s="101"/>
      <c r="L35" s="40" t="str">
        <f t="shared" si="11"/>
        <v/>
      </c>
      <c r="V35" s="39" t="str">
        <f t="shared" si="12"/>
        <v/>
      </c>
    </row>
    <row r="36" spans="1:22" x14ac:dyDescent="0.2">
      <c r="A36" s="4"/>
      <c r="B36" s="95" t="s">
        <v>16</v>
      </c>
      <c r="C36" s="106"/>
      <c r="D36" s="127" t="str">
        <f t="shared" si="13"/>
        <v/>
      </c>
      <c r="E36" s="127" t="str">
        <f t="shared" si="14"/>
        <v/>
      </c>
      <c r="F36" s="98"/>
      <c r="G36" s="98"/>
      <c r="H36" s="180" t="str">
        <f t="shared" si="15"/>
        <v/>
      </c>
      <c r="I36" s="181"/>
      <c r="J36" s="99"/>
      <c r="K36" s="101"/>
      <c r="L36" s="40" t="str">
        <f t="shared" si="11"/>
        <v/>
      </c>
      <c r="V36" s="39" t="str">
        <f t="shared" si="12"/>
        <v/>
      </c>
    </row>
    <row r="37" spans="1:22" x14ac:dyDescent="0.2">
      <c r="A37" s="4"/>
      <c r="B37" s="95" t="s">
        <v>15</v>
      </c>
      <c r="C37" s="106"/>
      <c r="D37" s="127" t="str">
        <f t="shared" si="13"/>
        <v/>
      </c>
      <c r="E37" s="127" t="str">
        <f t="shared" si="14"/>
        <v/>
      </c>
      <c r="F37" s="98"/>
      <c r="G37" s="98"/>
      <c r="H37" s="180" t="str">
        <f t="shared" si="15"/>
        <v/>
      </c>
      <c r="I37" s="181"/>
      <c r="J37" s="99"/>
      <c r="K37" s="101"/>
      <c r="L37" s="40" t="str">
        <f t="shared" si="11"/>
        <v/>
      </c>
      <c r="V37" s="39" t="str">
        <f t="shared" si="12"/>
        <v/>
      </c>
    </row>
    <row r="38" spans="1:22" x14ac:dyDescent="0.2">
      <c r="A38" s="4"/>
      <c r="B38" s="95" t="s">
        <v>14</v>
      </c>
      <c r="C38" s="106"/>
      <c r="D38" s="127" t="str">
        <f t="shared" si="13"/>
        <v/>
      </c>
      <c r="E38" s="127" t="str">
        <f t="shared" si="14"/>
        <v/>
      </c>
      <c r="F38" s="98"/>
      <c r="G38" s="98"/>
      <c r="H38" s="180" t="str">
        <f t="shared" si="15"/>
        <v/>
      </c>
      <c r="I38" s="181"/>
      <c r="J38" s="99"/>
      <c r="K38" s="101"/>
      <c r="L38" s="40" t="str">
        <f t="shared" si="11"/>
        <v/>
      </c>
      <c r="V38" s="39" t="str">
        <f t="shared" si="12"/>
        <v/>
      </c>
    </row>
    <row r="39" spans="1:22" ht="13.8" thickBot="1" x14ac:dyDescent="0.25">
      <c r="A39" s="4"/>
      <c r="B39" s="96" t="s">
        <v>13</v>
      </c>
      <c r="C39" s="102"/>
      <c r="D39" s="128" t="str">
        <f t="shared" si="13"/>
        <v/>
      </c>
      <c r="E39" s="128" t="str">
        <f t="shared" si="14"/>
        <v/>
      </c>
      <c r="F39" s="103"/>
      <c r="G39" s="103"/>
      <c r="H39" s="178" t="str">
        <f t="shared" si="15"/>
        <v/>
      </c>
      <c r="I39" s="179"/>
      <c r="J39" s="104"/>
      <c r="K39" s="105"/>
      <c r="L39" s="40" t="str">
        <f t="shared" si="11"/>
        <v/>
      </c>
      <c r="V39" s="39" t="str">
        <f t="shared" si="12"/>
        <v/>
      </c>
    </row>
    <row r="40" spans="1:22" ht="14.4" thickTop="1" thickBot="1" x14ac:dyDescent="0.25">
      <c r="A40" s="4"/>
      <c r="C40" s="36" t="str">
        <f>IF(SUM(F41:F47),"名前の頭にチーム名（半角英字）をつけてください","")</f>
        <v/>
      </c>
    </row>
    <row r="41" spans="1:22" ht="13.8" thickTop="1" x14ac:dyDescent="0.2">
      <c r="A41" s="4"/>
      <c r="B41" s="56"/>
      <c r="C41" s="168" t="s">
        <v>12</v>
      </c>
      <c r="D41" s="172"/>
      <c r="E41" s="94" t="s">
        <v>11</v>
      </c>
    </row>
    <row r="42" spans="1:22" x14ac:dyDescent="0.2">
      <c r="A42" s="4"/>
      <c r="B42" s="107" t="s">
        <v>10</v>
      </c>
      <c r="C42" s="161"/>
      <c r="D42" s="162"/>
      <c r="E42" s="118"/>
      <c r="F42" s="41" t="str">
        <f>IF(C42="","",IF((C42&lt;&gt;"")*(CODE(LEFT(C42,1))&gt;=65)*(CODE(LEFT(C42,1))&lt;=90),"",1))</f>
        <v/>
      </c>
    </row>
    <row r="43" spans="1:22" x14ac:dyDescent="0.2">
      <c r="A43" s="4"/>
      <c r="B43" s="107" t="s">
        <v>9</v>
      </c>
      <c r="C43" s="161"/>
      <c r="D43" s="162"/>
      <c r="E43" s="118"/>
      <c r="F43" s="41" t="str">
        <f t="shared" ref="F43:F47" si="16">IF(C43="","",IF((C43&lt;&gt;"")*(CODE(LEFT(C43,1))&gt;=65)*(CODE(LEFT(C43,1))&lt;=90),"",1))</f>
        <v/>
      </c>
    </row>
    <row r="44" spans="1:22" x14ac:dyDescent="0.2">
      <c r="A44" s="4"/>
      <c r="B44" s="107" t="s">
        <v>8</v>
      </c>
      <c r="C44" s="161"/>
      <c r="D44" s="162"/>
      <c r="E44" s="118"/>
      <c r="F44" s="41" t="str">
        <f t="shared" si="16"/>
        <v/>
      </c>
    </row>
    <row r="45" spans="1:22" x14ac:dyDescent="0.2">
      <c r="A45" s="4"/>
      <c r="B45" s="108" t="s">
        <v>7</v>
      </c>
      <c r="C45" s="161"/>
      <c r="D45" s="162"/>
      <c r="E45" s="119"/>
      <c r="F45" s="41"/>
    </row>
    <row r="46" spans="1:22" x14ac:dyDescent="0.2">
      <c r="A46" s="4"/>
      <c r="B46" s="108" t="s">
        <v>94</v>
      </c>
      <c r="C46" s="161"/>
      <c r="D46" s="162"/>
      <c r="E46" s="119"/>
      <c r="F46" s="41"/>
    </row>
    <row r="47" spans="1:22" ht="13.8" thickBot="1" x14ac:dyDescent="0.25">
      <c r="A47" s="4"/>
      <c r="B47" s="109" t="s">
        <v>95</v>
      </c>
      <c r="C47" s="175"/>
      <c r="D47" s="176"/>
      <c r="E47" s="120"/>
      <c r="F47" s="41" t="str">
        <f t="shared" si="16"/>
        <v/>
      </c>
    </row>
    <row r="48" spans="1:22" ht="14.4" thickTop="1" thickBot="1" x14ac:dyDescent="0.25">
      <c r="A48" s="4"/>
    </row>
    <row r="49" spans="1:13" ht="30" customHeight="1" thickTop="1" x14ac:dyDescent="0.2">
      <c r="A49" s="4"/>
      <c r="B49" s="110" t="str">
        <f ca="1">IF(M13&lt;&gt;M14,"勝投","先投")</f>
        <v>先投</v>
      </c>
      <c r="C49" s="166" t="str">
        <f>K24&amp;C24&amp;IF(H24="","",V24)&amp;IF(C25="","","－"&amp;K25&amp;C25&amp;IF(H25="","",V25)&amp;IF(C26="","","－"&amp;K26&amp;C26&amp;IF(H26="","",V26)&amp;IF(C27="","","－"&amp;K27&amp;C27&amp;IF(V27="","",V27))&amp;IF(C28="","","－"&amp;K28&amp;C28&amp;IF(H28="","",V28)&amp;IF(C29="","","－"&amp;K29&amp;C29&amp;IF(H29="","",V29)&amp;IF(C30="","","－"&amp;K30&amp;C30&amp;IF(H30="","",V29))))))</f>
        <v/>
      </c>
      <c r="D49" s="166"/>
      <c r="E49" s="166"/>
      <c r="F49" s="166"/>
      <c r="G49" s="166"/>
      <c r="H49" s="166"/>
      <c r="I49" s="166"/>
      <c r="J49" s="166"/>
      <c r="K49" s="166"/>
      <c r="L49" s="166"/>
      <c r="M49" s="167"/>
    </row>
    <row r="50" spans="1:13" ht="30" customHeight="1" thickBot="1" x14ac:dyDescent="0.25">
      <c r="A50" s="4"/>
      <c r="B50" s="111" t="str">
        <f ca="1">IF(M13&lt;&gt;M14,"敗投","後投")</f>
        <v>後投</v>
      </c>
      <c r="C50" s="173" t="str">
        <f>K33&amp;C33&amp;IF(H33="","",V33)&amp;IF(C34="","","－"&amp;K34&amp;C34&amp;IF(H34="","",V34)&amp;IF(C35="","","－"&amp;K35&amp;C35&amp;IF(H35="","",V35)&amp;IF(C36="","","－"&amp;K36&amp;C36&amp;IF(V36="","",V36))&amp;IF(C37="","","－"&amp;K37&amp;C37&amp;IF(H37="","",V37)&amp;IF(C38="","","－"&amp;K38&amp;C38&amp;IF(H38="","",V38)&amp;IF(C39="","","－"&amp;K39&amp;C39&amp;IF(H39="","",V39))))))</f>
        <v/>
      </c>
      <c r="D50" s="173"/>
      <c r="E50" s="173"/>
      <c r="F50" s="173"/>
      <c r="G50" s="173"/>
      <c r="H50" s="173"/>
      <c r="I50" s="173"/>
      <c r="J50" s="173"/>
      <c r="K50" s="173"/>
      <c r="L50" s="173"/>
      <c r="M50" s="174"/>
    </row>
    <row r="51" spans="1:13" ht="13.8" thickBot="1" x14ac:dyDescent="0.25">
      <c r="A51" s="4"/>
      <c r="B51" s="112" t="s">
        <v>6</v>
      </c>
      <c r="C51" s="163" t="str">
        <f>C42&amp;IF(C42="","","："&amp;E42&amp;"票")&amp;IF(C43="","","　"&amp;C43&amp;"："&amp;E43&amp;"票")&amp;IF(C44="","","　"&amp;C44&amp;"："&amp;E44&amp;"票")&amp;IF(C45="","","　"&amp;C45&amp;"："&amp;E45&amp;"票")&amp;IF(C46="","","　"&amp;C46&amp;"："&amp;E46&amp;"票")&amp;IF(C47="","","　"&amp;C47&amp;"："&amp;E47&amp;"票")</f>
        <v/>
      </c>
      <c r="D51" s="164"/>
      <c r="E51" s="164"/>
      <c r="F51" s="164"/>
      <c r="G51" s="164"/>
      <c r="H51" s="164"/>
      <c r="I51" s="164"/>
      <c r="J51" s="164"/>
      <c r="K51" s="164"/>
      <c r="L51" s="164"/>
      <c r="M51" s="165"/>
    </row>
    <row r="52" spans="1:13" ht="17.399999999999999" thickTop="1" thickBot="1" x14ac:dyDescent="0.25">
      <c r="A52" s="4"/>
      <c r="B52" s="114" t="str">
        <f>B13&amp;"打撃"</f>
        <v>打撃</v>
      </c>
    </row>
    <row r="53" spans="1:13" ht="13.8" thickTop="1" x14ac:dyDescent="0.2">
      <c r="A53" s="4"/>
      <c r="B53" s="113" t="s">
        <v>83</v>
      </c>
      <c r="C53" s="124" t="str">
        <f>IF($B$13=打撃成績!$C$3,打撃成績!C25,"")</f>
        <v/>
      </c>
      <c r="D53" s="57"/>
      <c r="E53" s="57"/>
      <c r="F53" s="57"/>
      <c r="G53" s="57"/>
      <c r="H53" s="57"/>
      <c r="I53" s="57"/>
      <c r="J53" s="57"/>
      <c r="K53" s="57"/>
      <c r="L53" s="57"/>
      <c r="M53" s="58"/>
    </row>
    <row r="54" spans="1:13" x14ac:dyDescent="0.2">
      <c r="B54" s="95" t="s">
        <v>84</v>
      </c>
      <c r="C54" s="125" t="str">
        <f>IF($B$13=打撃成績!$C$3,打撃成績!C26,"")</f>
        <v/>
      </c>
      <c r="D54" s="31"/>
      <c r="E54" s="31"/>
      <c r="F54" s="31"/>
      <c r="G54" s="31"/>
      <c r="H54" s="31"/>
      <c r="I54" s="31"/>
      <c r="J54" s="31"/>
      <c r="K54" s="31"/>
      <c r="L54" s="31"/>
      <c r="M54" s="59"/>
    </row>
    <row r="55" spans="1:13" ht="13.8" thickBot="1" x14ac:dyDescent="0.25">
      <c r="B55" s="96" t="s">
        <v>85</v>
      </c>
      <c r="C55" s="126" t="str">
        <f>IF($B$13=打撃成績!$C$3,打撃成績!C27,"")</f>
        <v/>
      </c>
      <c r="D55" s="60"/>
      <c r="E55" s="60"/>
      <c r="F55" s="60"/>
      <c r="G55" s="60"/>
      <c r="H55" s="60"/>
      <c r="I55" s="60"/>
      <c r="J55" s="60"/>
      <c r="K55" s="60"/>
      <c r="L55" s="60"/>
      <c r="M55" s="61"/>
    </row>
    <row r="56" spans="1:13" ht="17.399999999999999" thickTop="1" thickBot="1" x14ac:dyDescent="0.25">
      <c r="B56" s="114" t="str">
        <f>B14&amp;"打撃"</f>
        <v>打撃</v>
      </c>
    </row>
    <row r="57" spans="1:13" ht="13.8" thickTop="1" x14ac:dyDescent="0.2">
      <c r="B57" s="113" t="s">
        <v>83</v>
      </c>
      <c r="C57" s="124" t="str">
        <f>IF($B$14=打撃成績!$C$3,打撃成績!C25,"")</f>
        <v/>
      </c>
      <c r="D57" s="57"/>
      <c r="E57" s="57"/>
      <c r="F57" s="57"/>
      <c r="G57" s="57"/>
      <c r="H57" s="57"/>
      <c r="I57" s="57"/>
      <c r="J57" s="57"/>
      <c r="K57" s="57"/>
      <c r="L57" s="57"/>
      <c r="M57" s="58"/>
    </row>
    <row r="58" spans="1:13" x14ac:dyDescent="0.2">
      <c r="B58" s="95" t="s">
        <v>84</v>
      </c>
      <c r="C58" s="125" t="str">
        <f>IF($B$14=打撃成績!$C$3,打撃成績!C26,"")</f>
        <v/>
      </c>
      <c r="D58" s="31"/>
      <c r="E58" s="31"/>
      <c r="F58" s="31"/>
      <c r="G58" s="31"/>
      <c r="H58" s="31"/>
      <c r="I58" s="31"/>
      <c r="J58" s="31"/>
      <c r="K58" s="31"/>
      <c r="L58" s="31"/>
      <c r="M58" s="59"/>
    </row>
    <row r="59" spans="1:13" ht="13.8" thickBot="1" x14ac:dyDescent="0.25">
      <c r="B59" s="96" t="s">
        <v>85</v>
      </c>
      <c r="C59" s="126" t="str">
        <f>IF($B$14=打撃成績!$C$3,打撃成績!C27,"")</f>
        <v/>
      </c>
      <c r="D59" s="60"/>
      <c r="E59" s="60"/>
      <c r="F59" s="60"/>
      <c r="G59" s="60"/>
      <c r="H59" s="60"/>
      <c r="I59" s="60"/>
      <c r="J59" s="60"/>
      <c r="K59" s="60"/>
      <c r="L59" s="60"/>
      <c r="M59" s="61"/>
    </row>
    <row r="60" spans="1:13" ht="14.4" thickTop="1" thickBot="1" x14ac:dyDescent="0.2">
      <c r="B60" s="138" t="s">
        <v>101</v>
      </c>
    </row>
    <row r="61" spans="1:13" ht="14.4" thickTop="1" thickBot="1" x14ac:dyDescent="0.25">
      <c r="B61" s="115" t="s">
        <v>5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7"/>
    </row>
    <row r="62" spans="1:13" ht="21" x14ac:dyDescent="0.2">
      <c r="A62" s="117" t="s">
        <v>4</v>
      </c>
      <c r="B62" s="65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1"/>
    </row>
    <row r="63" spans="1:13" ht="21" x14ac:dyDescent="0.2">
      <c r="A63" s="117" t="s">
        <v>3</v>
      </c>
      <c r="B63" s="6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3"/>
    </row>
    <row r="64" spans="1:13" x14ac:dyDescent="0.2">
      <c r="A64" s="116" t="s">
        <v>2</v>
      </c>
      <c r="B64" s="63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5"/>
    </row>
    <row r="65" spans="1:13" x14ac:dyDescent="0.2">
      <c r="A65" s="116" t="s">
        <v>2</v>
      </c>
      <c r="B65" s="63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5"/>
    </row>
    <row r="66" spans="1:13" x14ac:dyDescent="0.2">
      <c r="A66" s="116" t="s">
        <v>2</v>
      </c>
      <c r="B66" s="63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5"/>
    </row>
    <row r="67" spans="1:13" x14ac:dyDescent="0.2">
      <c r="A67" s="116" t="s">
        <v>2</v>
      </c>
      <c r="B67" s="63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5"/>
    </row>
    <row r="68" spans="1:13" x14ac:dyDescent="0.2">
      <c r="A68" s="116" t="s">
        <v>2</v>
      </c>
      <c r="B68" s="63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5"/>
    </row>
    <row r="69" spans="1:13" x14ac:dyDescent="0.2">
      <c r="A69" s="116" t="s">
        <v>2</v>
      </c>
      <c r="B69" s="63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5"/>
    </row>
    <row r="70" spans="1:13" x14ac:dyDescent="0.2">
      <c r="A70" s="116" t="s">
        <v>2</v>
      </c>
      <c r="B70" s="63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5"/>
    </row>
    <row r="71" spans="1:13" x14ac:dyDescent="0.2">
      <c r="A71" s="116" t="s">
        <v>2</v>
      </c>
      <c r="B71" s="63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5"/>
    </row>
    <row r="72" spans="1:13" x14ac:dyDescent="0.2">
      <c r="A72" s="116" t="s">
        <v>2</v>
      </c>
      <c r="B72" s="63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5"/>
    </row>
    <row r="73" spans="1:13" x14ac:dyDescent="0.2">
      <c r="A73" s="116" t="s">
        <v>2</v>
      </c>
      <c r="B73" s="63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5"/>
    </row>
    <row r="74" spans="1:13" x14ac:dyDescent="0.2">
      <c r="A74" s="116" t="s">
        <v>2</v>
      </c>
      <c r="B74" s="63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5"/>
    </row>
    <row r="75" spans="1:13" x14ac:dyDescent="0.2">
      <c r="A75" s="116" t="s">
        <v>2</v>
      </c>
      <c r="B75" s="63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5"/>
    </row>
    <row r="76" spans="1:13" x14ac:dyDescent="0.2">
      <c r="A76" s="116" t="s">
        <v>2</v>
      </c>
      <c r="B76" s="63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5"/>
    </row>
    <row r="77" spans="1:13" x14ac:dyDescent="0.2">
      <c r="A77" s="116" t="s">
        <v>2</v>
      </c>
      <c r="B77" s="63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5"/>
    </row>
    <row r="78" spans="1:13" x14ac:dyDescent="0.2">
      <c r="A78" s="116" t="s">
        <v>2</v>
      </c>
      <c r="B78" s="63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5"/>
    </row>
    <row r="79" spans="1:13" x14ac:dyDescent="0.2">
      <c r="A79" s="116" t="s">
        <v>2</v>
      </c>
      <c r="B79" s="63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5"/>
    </row>
    <row r="80" spans="1:13" x14ac:dyDescent="0.2">
      <c r="A80" s="116" t="s">
        <v>2</v>
      </c>
      <c r="B80" s="63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5"/>
    </row>
    <row r="81" spans="1:13" x14ac:dyDescent="0.2">
      <c r="A81" s="116" t="s">
        <v>2</v>
      </c>
      <c r="B81" s="63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5"/>
    </row>
    <row r="82" spans="1:13" x14ac:dyDescent="0.2">
      <c r="A82" s="116" t="s">
        <v>2</v>
      </c>
      <c r="B82" s="63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5"/>
    </row>
    <row r="83" spans="1:13" x14ac:dyDescent="0.2">
      <c r="A83" s="116" t="s">
        <v>2</v>
      </c>
      <c r="B83" s="63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5"/>
    </row>
    <row r="84" spans="1:13" x14ac:dyDescent="0.2">
      <c r="A84" s="116" t="s">
        <v>2</v>
      </c>
      <c r="B84" s="63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5"/>
    </row>
    <row r="85" spans="1:13" x14ac:dyDescent="0.2">
      <c r="A85" s="116" t="s">
        <v>2</v>
      </c>
      <c r="B85" s="63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5"/>
    </row>
    <row r="86" spans="1:13" x14ac:dyDescent="0.2">
      <c r="A86" s="116" t="s">
        <v>2</v>
      </c>
      <c r="B86" s="63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5"/>
    </row>
    <row r="87" spans="1:13" x14ac:dyDescent="0.2">
      <c r="A87" s="116" t="s">
        <v>2</v>
      </c>
      <c r="B87" s="63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5"/>
    </row>
    <row r="88" spans="1:13" x14ac:dyDescent="0.2">
      <c r="A88" s="116" t="s">
        <v>2</v>
      </c>
      <c r="B88" s="63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5"/>
    </row>
    <row r="89" spans="1:13" x14ac:dyDescent="0.2">
      <c r="A89" s="116" t="s">
        <v>2</v>
      </c>
      <c r="B89" s="63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5"/>
    </row>
    <row r="90" spans="1:13" x14ac:dyDescent="0.2">
      <c r="A90" s="116" t="s">
        <v>2</v>
      </c>
      <c r="B90" s="63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5"/>
    </row>
    <row r="91" spans="1:13" x14ac:dyDescent="0.2">
      <c r="A91" s="116" t="s">
        <v>2</v>
      </c>
      <c r="B91" s="63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5"/>
    </row>
    <row r="92" spans="1:13" x14ac:dyDescent="0.2">
      <c r="A92" s="116" t="s">
        <v>2</v>
      </c>
      <c r="B92" s="6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5"/>
    </row>
    <row r="93" spans="1:13" x14ac:dyDescent="0.2">
      <c r="A93" s="116" t="s">
        <v>2</v>
      </c>
      <c r="B93" s="6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5"/>
    </row>
    <row r="94" spans="1:13" ht="13.8" thickBot="1" x14ac:dyDescent="0.25">
      <c r="A94" s="116" t="s">
        <v>1</v>
      </c>
      <c r="B94" s="64" t="s">
        <v>0</v>
      </c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7"/>
    </row>
    <row r="95" spans="1:13" ht="13.8" thickTop="1" x14ac:dyDescent="0.2"/>
  </sheetData>
  <sheetProtection algorithmName="SHA-512" hashValue="f0wvcLj6MZ+IGBTj77yWEjIwyETtunQTDElKxwXCaE10PY1Qim3rmkxR0HE3CCJe0My0Q3ol8EBaZaEG+H4jMw==" saltValue="TT7o+/7hTIqs+T74SLyYZg==" spinCount="100000" sheet="1" objects="1" scenarios="1"/>
  <mergeCells count="70">
    <mergeCell ref="L4:M4"/>
    <mergeCell ref="J5:K5"/>
    <mergeCell ref="L5:M5"/>
    <mergeCell ref="J6:K6"/>
    <mergeCell ref="L6:M6"/>
    <mergeCell ref="B4:C4"/>
    <mergeCell ref="B5:C5"/>
    <mergeCell ref="J7:K7"/>
    <mergeCell ref="D5:E5"/>
    <mergeCell ref="D6:E6"/>
    <mergeCell ref="J4:K4"/>
    <mergeCell ref="F6:G6"/>
    <mergeCell ref="B6:C6"/>
    <mergeCell ref="F4:G4"/>
    <mergeCell ref="H4:I4"/>
    <mergeCell ref="H6:I6"/>
    <mergeCell ref="F5:G5"/>
    <mergeCell ref="H5:I5"/>
    <mergeCell ref="D7:E7"/>
    <mergeCell ref="D4:E4"/>
    <mergeCell ref="L7:M7"/>
    <mergeCell ref="L8:M8"/>
    <mergeCell ref="E17:K17"/>
    <mergeCell ref="F8:G8"/>
    <mergeCell ref="H8:I8"/>
    <mergeCell ref="F7:G7"/>
    <mergeCell ref="H7:I7"/>
    <mergeCell ref="J16:K16"/>
    <mergeCell ref="J8:K8"/>
    <mergeCell ref="D8:E8"/>
    <mergeCell ref="B16:D16"/>
    <mergeCell ref="B17:D17"/>
    <mergeCell ref="B15:M15"/>
    <mergeCell ref="N13:N14"/>
    <mergeCell ref="H16:I16"/>
    <mergeCell ref="H24:I24"/>
    <mergeCell ref="H25:I25"/>
    <mergeCell ref="H26:I26"/>
    <mergeCell ref="H34:I34"/>
    <mergeCell ref="H35:I35"/>
    <mergeCell ref="B7:C7"/>
    <mergeCell ref="B8:C8"/>
    <mergeCell ref="C43:D43"/>
    <mergeCell ref="H27:I27"/>
    <mergeCell ref="H28:I28"/>
    <mergeCell ref="H38:I38"/>
    <mergeCell ref="H29:I29"/>
    <mergeCell ref="H30:I30"/>
    <mergeCell ref="D23:E23"/>
    <mergeCell ref="F23:G23"/>
    <mergeCell ref="C41:D41"/>
    <mergeCell ref="H36:I36"/>
    <mergeCell ref="H37:I37"/>
    <mergeCell ref="B9:C9"/>
    <mergeCell ref="C45:D45"/>
    <mergeCell ref="C46:D46"/>
    <mergeCell ref="C51:M51"/>
    <mergeCell ref="C49:M49"/>
    <mergeCell ref="H23:I23"/>
    <mergeCell ref="B32:C32"/>
    <mergeCell ref="D32:E32"/>
    <mergeCell ref="C50:M50"/>
    <mergeCell ref="C44:D44"/>
    <mergeCell ref="C47:D47"/>
    <mergeCell ref="B23:C23"/>
    <mergeCell ref="C42:D42"/>
    <mergeCell ref="F32:G32"/>
    <mergeCell ref="H32:I32"/>
    <mergeCell ref="H39:I39"/>
    <mergeCell ref="H33:I33"/>
  </mergeCells>
  <phoneticPr fontId="1"/>
  <conditionalFormatting sqref="B23:C23">
    <cfRule type="cellIs" dxfId="9" priority="3" operator="equal">
      <formula>0</formula>
    </cfRule>
  </conditionalFormatting>
  <conditionalFormatting sqref="B32:C32">
    <cfRule type="cellIs" dxfId="8" priority="2" operator="equal">
      <formula>0</formula>
    </cfRule>
  </conditionalFormatting>
  <conditionalFormatting sqref="C13:C14">
    <cfRule type="cellIs" dxfId="7" priority="1" operator="equal">
      <formula>""</formula>
    </cfRule>
  </conditionalFormatting>
  <conditionalFormatting sqref="C42:D47">
    <cfRule type="expression" dxfId="6" priority="9">
      <formula>F42=1</formula>
    </cfRule>
  </conditionalFormatting>
  <conditionalFormatting sqref="D13:L14">
    <cfRule type="expression" dxfId="5" priority="15">
      <formula>D$12&gt;$N$13</formula>
    </cfRule>
  </conditionalFormatting>
  <conditionalFormatting sqref="J24:J30">
    <cfRule type="expression" dxfId="4" priority="8">
      <formula>(G24="0死")</formula>
    </cfRule>
    <cfRule type="expression" dxfId="3" priority="14">
      <formula>(H24=0)</formula>
    </cfRule>
  </conditionalFormatting>
  <conditionalFormatting sqref="J33:J39">
    <cfRule type="expression" dxfId="2" priority="6">
      <formula>(G33="0死")</formula>
    </cfRule>
    <cfRule type="expression" dxfId="1" priority="7">
      <formula>(H33=0)</formula>
    </cfRule>
  </conditionalFormatting>
  <conditionalFormatting sqref="L4:M8">
    <cfRule type="expression" dxfId="0" priority="10">
      <formula>N4=1</formula>
    </cfRule>
  </conditionalFormatting>
  <dataValidations count="14">
    <dataValidation type="list" allowBlank="1" showInputMessage="1" showErrorMessage="1" sqref="K33:K39" xr:uid="{00000000-0002-0000-0100-000000000000}">
      <formula1>",●"</formula1>
    </dataValidation>
    <dataValidation type="list" allowBlank="1" showInputMessage="1" showErrorMessage="1" sqref="K24:K30" xr:uid="{00000000-0002-0000-0100-000001000000}">
      <formula1>",○"</formula1>
    </dataValidation>
    <dataValidation type="list" allowBlank="1" showInputMessage="1" showErrorMessage="1" sqref="B14" xr:uid="{00000000-0002-0000-0100-000002000000}">
      <formula1>" ,BG,BT,Bu,In,Me,Re"</formula1>
    </dataValidation>
    <dataValidation type="list" allowBlank="1" showInputMessage="1" showErrorMessage="1" sqref="D4:E4" xr:uid="{00000000-0002-0000-0100-000003000000}">
      <formula1>"選んでください,完了,延期,不成立"</formula1>
    </dataValidation>
    <dataValidation type="list" allowBlank="1" showInputMessage="1" showErrorMessage="1" sqref="G16" xr:uid="{00000000-0002-0000-0100-000004000000}">
      <formula1>"0死,1死,2死,途中,終了"</formula1>
    </dataValidation>
    <dataValidation type="list" allowBlank="1" showInputMessage="1" showErrorMessage="1" sqref="E16" xr:uid="{00000000-0002-0000-0100-000005000000}">
      <formula1>"一,二,三,四,五,六,七,延長八,延長九"</formula1>
    </dataValidation>
    <dataValidation type="list" allowBlank="1" showInputMessage="1" showErrorMessage="1" sqref="F16" xr:uid="{00000000-0002-0000-0100-000006000000}">
      <formula1>"回表,回裏"</formula1>
    </dataValidation>
    <dataValidation imeMode="halfAlpha" allowBlank="1" showInputMessage="1" showErrorMessage="1" sqref="J24:J30 O14 D7:D8 J33:J39" xr:uid="{00000000-0002-0000-0100-000007000000}"/>
    <dataValidation type="list" allowBlank="1" showInputMessage="1" showErrorMessage="1" sqref="H16:I16" xr:uid="{00000000-0002-0000-0100-000009000000}">
      <formula1>"サヨナラ,時間切れ,降雨コールド,没収試合,"</formula1>
    </dataValidation>
    <dataValidation type="list" allowBlank="1" showInputMessage="1" showErrorMessage="1" sqref="J16:K16" xr:uid="{00000000-0002-0000-0100-00000A000000}">
      <formula1>"雨天中止,グラウンド不良中止,"</formula1>
    </dataValidation>
    <dataValidation type="list" allowBlank="1" showInputMessage="1" showErrorMessage="1" sqref="G24:G30 G33:G39" xr:uid="{4B3DF6DF-8229-4F96-A037-8E6236DABF47}">
      <formula1>"0死,1死,2死,3死"</formula1>
    </dataValidation>
    <dataValidation type="list" allowBlank="1" showInputMessage="1" showErrorMessage="1" sqref="F24:F30 F33:F39" xr:uid="{EE37918A-1C80-4E98-A769-D71C0FCC47EE}">
      <formula1>"1回,2回,3回,4回,5回,6回,7回,8回,9回"</formula1>
    </dataValidation>
    <dataValidation type="list" allowBlank="1" showInputMessage="1" showErrorMessage="1" sqref="B13" xr:uid="{5A263AE3-4A1C-4047-84BA-571FDABB7B9F}">
      <formula1>"  ,BG,BT,Bu,In,Me,Re"</formula1>
    </dataValidation>
    <dataValidation imeMode="off" allowBlank="1" showInputMessage="1" showErrorMessage="1" sqref="C13:L14 N13:N14 E42:E47" xr:uid="{6526258D-5415-4FCE-BD2B-3CAC76B3C5F4}"/>
  </dataValidations>
  <pageMargins left="0.7" right="0.7" top="0.75" bottom="0.75" header="0.3" footer="0.3"/>
  <pageSetup paperSize="9" orientation="portrait" r:id="rId1"/>
  <ignoredErrors>
    <ignoredError sqref="J2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打撃成績</vt:lpstr>
      <vt:lpstr>試合結果</vt:lpstr>
      <vt:lpstr>試合結果!試合レポート</vt:lpstr>
      <vt:lpstr>試合結果!試合結果</vt:lpstr>
      <vt:lpstr>打撃成績!打撃点</vt:lpstr>
      <vt:lpstr>試合結果!本三二home</vt:lpstr>
      <vt:lpstr>試合結果!本三二visitor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Masayuki Kawano</cp:lastModifiedBy>
  <dcterms:created xsi:type="dcterms:W3CDTF">2018-03-11T07:11:01Z</dcterms:created>
  <dcterms:modified xsi:type="dcterms:W3CDTF">2025-03-31T11:39:36Z</dcterms:modified>
</cp:coreProperties>
</file>